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comments1.xml" ContentType="application/vnd.openxmlformats-officedocument.spreadsheetml.comments+xml"/>
  <Override PartName="/xl/tables/table2.xml" ContentType="application/vnd.openxmlformats-officedocument.spreadsheetml.table+xml"/>
  <Override PartName="/xl/drawings/drawing2.xml" ContentType="application/vnd.openxmlformats-officedocument.drawing+xml"/>
  <Override PartName="/xl/tables/table3.xml" ContentType="application/vnd.openxmlformats-officedocument.spreadsheetml.table+xml"/>
  <Override PartName="/xl/slicers/slicer2.xml" ContentType="application/vnd.ms-excel.slicer+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polletgroupintranet.sharepoint.com/sites/PG_CORP_MKT/Commercial_Documents/Pollet Water Group/PWG Master Products/03. Product Certification/Certification overview/"/>
    </mc:Choice>
  </mc:AlternateContent>
  <xr:revisionPtr revIDLastSave="308" documentId="13_ncr:1_{1712A83B-87ED-4024-BEA0-89BED7B74728}" xr6:coauthVersionLast="47" xr6:coauthVersionMax="47" xr10:uidLastSave="{FE2BADAC-DA84-4CA1-8D56-2E4432E0DE8A}"/>
  <bookViews>
    <workbookView xWindow="-120" yWindow="-120" windowWidth="29040" windowHeight="15720" firstSheet="2" activeTab="2" xr2:uid="{EAC66F84-7FFD-466A-9CF5-4C8CBE377D3B}"/>
  </bookViews>
  <sheets>
    <sheet name="OLD_Certificates" sheetId="1" state="hidden" r:id="rId1"/>
    <sheet name="DATA" sheetId="2" state="hidden" r:id="rId2"/>
    <sheet name="Certificates" sheetId="6" r:id="rId3"/>
    <sheet name="Not used" sheetId="7" state="hidden" r:id="rId4"/>
  </sheets>
  <definedNames>
    <definedName name="_xlnm.Print_Area" localSheetId="2">#REF!</definedName>
    <definedName name="_xlnm.Print_Area" localSheetId="0">#REF!</definedName>
    <definedName name="Slicer_Certificate_Owner">#N/A</definedName>
    <definedName name="Slicer_Certificate_Owner1">#N/A</definedName>
    <definedName name="Slicer_Product_category">#N/A</definedName>
    <definedName name="Slicer_Product_category1">#N/A</definedName>
    <definedName name="Slicer_Responsible_Company">#N/A</definedName>
    <definedName name="Slicer_Responsible_Company1">#N/A</definedName>
    <definedName name="Slicer_Type_of_certificate">#N/A</definedName>
    <definedName name="Slicer_Type_of_certificate1">#N/A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5"/>
        <x14:slicerCache r:id="rId6"/>
        <x14:slicerCache r:id="rId7"/>
        <x14:slicerCache r:id="rId8"/>
        <x14:slicerCache r:id="rId9"/>
        <x14:slicerCache r:id="rId10"/>
        <x14:slicerCache r:id="rId11"/>
        <x14:slicerCache r:id="rId12"/>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5" i="2" l="1"/>
  <c r="B6" i="6"/>
  <c r="C6" i="6"/>
  <c r="D6" i="6"/>
  <c r="E6" i="6"/>
  <c r="F6" i="6"/>
  <c r="G6" i="6"/>
  <c r="H6" i="6"/>
  <c r="I6" i="6"/>
  <c r="J6" i="6"/>
  <c r="K6" i="6"/>
  <c r="L6" i="6"/>
  <c r="B60" i="6"/>
  <c r="B61" i="6"/>
  <c r="B5" i="6"/>
  <c r="C60" i="6"/>
  <c r="C61" i="6"/>
  <c r="C5" i="6"/>
  <c r="D60" i="6"/>
  <c r="D61" i="6"/>
  <c r="D5" i="6"/>
  <c r="E60" i="6"/>
  <c r="E61" i="6"/>
  <c r="E5" i="6"/>
  <c r="F60" i="6"/>
  <c r="F61" i="6"/>
  <c r="F5" i="6"/>
  <c r="G60" i="6"/>
  <c r="G61" i="6"/>
  <c r="G5" i="6"/>
  <c r="H60" i="6"/>
  <c r="H61" i="6"/>
  <c r="H5" i="6"/>
  <c r="I60" i="6"/>
  <c r="I61" i="6"/>
  <c r="I5" i="6"/>
  <c r="J60" i="6"/>
  <c r="J61" i="6"/>
  <c r="J5" i="6"/>
  <c r="K60" i="6"/>
  <c r="K61" i="6"/>
  <c r="K5" i="6"/>
  <c r="L60" i="6"/>
  <c r="L61" i="6"/>
  <c r="L5" i="6"/>
  <c r="B57" i="6"/>
  <c r="B58" i="6"/>
  <c r="B59" i="6"/>
  <c r="C57" i="6"/>
  <c r="C58" i="6"/>
  <c r="C59" i="6"/>
  <c r="D57" i="6"/>
  <c r="D58" i="6"/>
  <c r="D59" i="6"/>
  <c r="E57" i="6"/>
  <c r="E58" i="6"/>
  <c r="E59" i="6"/>
  <c r="F57" i="6"/>
  <c r="F58" i="6"/>
  <c r="F59" i="6"/>
  <c r="G57" i="6"/>
  <c r="G58" i="6"/>
  <c r="G59" i="6"/>
  <c r="H57" i="6"/>
  <c r="H58" i="6"/>
  <c r="H59" i="6"/>
  <c r="I57" i="6"/>
  <c r="I58" i="6"/>
  <c r="I59" i="6"/>
  <c r="J57" i="6"/>
  <c r="J58" i="6"/>
  <c r="J59" i="6"/>
  <c r="K57" i="6"/>
  <c r="K58" i="6"/>
  <c r="K59" i="6"/>
  <c r="L57" i="6"/>
  <c r="L58" i="6"/>
  <c r="L59" i="6"/>
  <c r="B55" i="6"/>
  <c r="B56" i="6"/>
  <c r="C55" i="6"/>
  <c r="C56" i="6"/>
  <c r="D55" i="6"/>
  <c r="D56" i="6"/>
  <c r="E55" i="6"/>
  <c r="E56" i="6"/>
  <c r="F55" i="6"/>
  <c r="F56" i="6"/>
  <c r="G55" i="6"/>
  <c r="G56" i="6"/>
  <c r="H55" i="6"/>
  <c r="H56" i="6"/>
  <c r="I55" i="6"/>
  <c r="I56" i="6"/>
  <c r="J55" i="6"/>
  <c r="J56" i="6"/>
  <c r="K55" i="6"/>
  <c r="K56" i="6"/>
  <c r="L55" i="6"/>
  <c r="L56" i="6"/>
  <c r="B47" i="6"/>
  <c r="B48" i="6"/>
  <c r="B49" i="6"/>
  <c r="B50" i="6"/>
  <c r="B51" i="6"/>
  <c r="B52" i="6"/>
  <c r="B53" i="6"/>
  <c r="B54" i="6"/>
  <c r="C47" i="6"/>
  <c r="C48" i="6"/>
  <c r="C49" i="6"/>
  <c r="C50" i="6"/>
  <c r="C51" i="6"/>
  <c r="C52" i="6"/>
  <c r="C53" i="6"/>
  <c r="C54" i="6"/>
  <c r="D47" i="6"/>
  <c r="D48" i="6"/>
  <c r="D49" i="6"/>
  <c r="D50" i="6"/>
  <c r="D51" i="6"/>
  <c r="D52" i="6"/>
  <c r="D53" i="6"/>
  <c r="D54" i="6"/>
  <c r="E47" i="6"/>
  <c r="E48" i="6"/>
  <c r="E49" i="6"/>
  <c r="E50" i="6"/>
  <c r="E51" i="6"/>
  <c r="E52" i="6"/>
  <c r="E53" i="6"/>
  <c r="E54" i="6"/>
  <c r="F47" i="6"/>
  <c r="F48" i="6"/>
  <c r="F49" i="6"/>
  <c r="F50" i="6"/>
  <c r="F51" i="6"/>
  <c r="F52" i="6"/>
  <c r="F53" i="6"/>
  <c r="F54" i="6"/>
  <c r="G47" i="6"/>
  <c r="G48" i="6"/>
  <c r="G49" i="6"/>
  <c r="G50" i="6"/>
  <c r="G51" i="6"/>
  <c r="G52" i="6"/>
  <c r="G53" i="6"/>
  <c r="G54" i="6"/>
  <c r="H47" i="6"/>
  <c r="H48" i="6"/>
  <c r="H49" i="6"/>
  <c r="H50" i="6"/>
  <c r="H51" i="6"/>
  <c r="H52" i="6"/>
  <c r="H53" i="6"/>
  <c r="H54" i="6"/>
  <c r="I47" i="6"/>
  <c r="I48" i="6"/>
  <c r="I49" i="6"/>
  <c r="I50" i="6"/>
  <c r="I51" i="6"/>
  <c r="I52" i="6"/>
  <c r="I53" i="6"/>
  <c r="I54" i="6"/>
  <c r="J47" i="6"/>
  <c r="J48" i="6"/>
  <c r="J49" i="6"/>
  <c r="J50" i="6"/>
  <c r="J51" i="6"/>
  <c r="J52" i="6"/>
  <c r="J53" i="6"/>
  <c r="J54" i="6"/>
  <c r="K47" i="6"/>
  <c r="K48" i="6"/>
  <c r="K49" i="6"/>
  <c r="K50" i="6"/>
  <c r="K51" i="6"/>
  <c r="K52" i="6"/>
  <c r="K53" i="6"/>
  <c r="K54" i="6"/>
  <c r="L47" i="6"/>
  <c r="L48" i="6"/>
  <c r="L49" i="6"/>
  <c r="L50" i="6"/>
  <c r="L51" i="6"/>
  <c r="L52" i="6"/>
  <c r="L53" i="6"/>
  <c r="L54" i="6"/>
  <c r="B88" i="6"/>
  <c r="C88" i="6"/>
  <c r="D88" i="6"/>
  <c r="E88" i="6"/>
  <c r="F88" i="6"/>
  <c r="G88" i="6"/>
  <c r="H88" i="6"/>
  <c r="I88" i="6"/>
  <c r="J88" i="6"/>
  <c r="K88" i="6"/>
  <c r="L88" i="6"/>
  <c r="B86" i="6"/>
  <c r="B45" i="6"/>
  <c r="C86" i="6"/>
  <c r="C45" i="6"/>
  <c r="D86" i="6"/>
  <c r="D45" i="6"/>
  <c r="E86" i="6"/>
  <c r="E45" i="6"/>
  <c r="F86" i="6"/>
  <c r="F45" i="6"/>
  <c r="G86" i="6"/>
  <c r="G45" i="6"/>
  <c r="H86" i="6"/>
  <c r="H45" i="6"/>
  <c r="I86" i="6"/>
  <c r="I45" i="6"/>
  <c r="J86" i="6"/>
  <c r="J45" i="6"/>
  <c r="K86" i="6"/>
  <c r="K45" i="6"/>
  <c r="L86" i="6"/>
  <c r="L45" i="6"/>
  <c r="B85" i="6"/>
  <c r="B102" i="6"/>
  <c r="B26" i="6"/>
  <c r="B23" i="6"/>
  <c r="B103" i="6"/>
  <c r="C85" i="6"/>
  <c r="C102" i="6"/>
  <c r="C26" i="6"/>
  <c r="C23" i="6"/>
  <c r="C103" i="6"/>
  <c r="D85" i="6"/>
  <c r="D102" i="6"/>
  <c r="D26" i="6"/>
  <c r="D23" i="6"/>
  <c r="D103" i="6"/>
  <c r="E85" i="6"/>
  <c r="E102" i="6"/>
  <c r="E26" i="6"/>
  <c r="E23" i="6"/>
  <c r="E103" i="6"/>
  <c r="F85" i="6"/>
  <c r="F102" i="6"/>
  <c r="F26" i="6"/>
  <c r="F23" i="6"/>
  <c r="F103" i="6"/>
  <c r="G85" i="6"/>
  <c r="G102" i="6"/>
  <c r="G26" i="6"/>
  <c r="G23" i="6"/>
  <c r="G103" i="6"/>
  <c r="H85" i="6"/>
  <c r="H102" i="6"/>
  <c r="H26" i="6"/>
  <c r="H23" i="6"/>
  <c r="H103" i="6"/>
  <c r="I85" i="6"/>
  <c r="I102" i="6"/>
  <c r="I26" i="6"/>
  <c r="I23" i="6"/>
  <c r="I103" i="6"/>
  <c r="J85" i="6"/>
  <c r="J102" i="6"/>
  <c r="J26" i="6"/>
  <c r="J23" i="6"/>
  <c r="J103" i="6"/>
  <c r="K85" i="6"/>
  <c r="K102" i="6"/>
  <c r="K26" i="6"/>
  <c r="K23" i="6"/>
  <c r="K103" i="6"/>
  <c r="L85" i="6"/>
  <c r="L102" i="6"/>
  <c r="L26" i="6"/>
  <c r="L23" i="6"/>
  <c r="L103" i="6"/>
  <c r="B30" i="6" l="1"/>
  <c r="B34" i="6"/>
  <c r="B31" i="6"/>
  <c r="B136" i="6"/>
  <c r="B67" i="6"/>
  <c r="B118" i="6"/>
  <c r="B117" i="6"/>
  <c r="B100" i="6"/>
  <c r="B35" i="6"/>
  <c r="B106" i="6"/>
  <c r="C30" i="6"/>
  <c r="C34" i="6"/>
  <c r="C31" i="6"/>
  <c r="C136" i="6"/>
  <c r="C67" i="6"/>
  <c r="C118" i="6"/>
  <c r="C117" i="6"/>
  <c r="C100" i="6"/>
  <c r="C35" i="6"/>
  <c r="C106" i="6"/>
  <c r="D30" i="6"/>
  <c r="D34" i="6"/>
  <c r="D31" i="6"/>
  <c r="D136" i="6"/>
  <c r="D67" i="6"/>
  <c r="D118" i="6"/>
  <c r="D117" i="6"/>
  <c r="D100" i="6"/>
  <c r="D35" i="6"/>
  <c r="D106" i="6"/>
  <c r="E30" i="6"/>
  <c r="E34" i="6"/>
  <c r="E31" i="6"/>
  <c r="E136" i="6"/>
  <c r="E67" i="6"/>
  <c r="E118" i="6"/>
  <c r="E117" i="6"/>
  <c r="E100" i="6"/>
  <c r="E35" i="6"/>
  <c r="E106" i="6"/>
  <c r="F30" i="6"/>
  <c r="F34" i="6"/>
  <c r="F31" i="6"/>
  <c r="F136" i="6"/>
  <c r="F67" i="6"/>
  <c r="F118" i="6"/>
  <c r="F117" i="6"/>
  <c r="F100" i="6"/>
  <c r="F35" i="6"/>
  <c r="F106" i="6"/>
  <c r="G30" i="6"/>
  <c r="G34" i="6"/>
  <c r="G31" i="6"/>
  <c r="G136" i="6"/>
  <c r="G67" i="6"/>
  <c r="G118" i="6"/>
  <c r="G117" i="6"/>
  <c r="G100" i="6"/>
  <c r="G35" i="6"/>
  <c r="G106" i="6"/>
  <c r="H30" i="6"/>
  <c r="H34" i="6"/>
  <c r="H31" i="6"/>
  <c r="H136" i="6"/>
  <c r="H67" i="6"/>
  <c r="H118" i="6"/>
  <c r="H117" i="6"/>
  <c r="H100" i="6"/>
  <c r="H35" i="6"/>
  <c r="H106" i="6"/>
  <c r="I30" i="6"/>
  <c r="I34" i="6"/>
  <c r="I31" i="6"/>
  <c r="I136" i="6"/>
  <c r="I67" i="6"/>
  <c r="I118" i="6"/>
  <c r="I117" i="6"/>
  <c r="I100" i="6"/>
  <c r="I35" i="6"/>
  <c r="I106" i="6"/>
  <c r="J30" i="6"/>
  <c r="J34" i="6"/>
  <c r="J31" i="6"/>
  <c r="J136" i="6"/>
  <c r="J67" i="6"/>
  <c r="J118" i="6"/>
  <c r="J117" i="6"/>
  <c r="J100" i="6"/>
  <c r="J35" i="6"/>
  <c r="J106" i="6"/>
  <c r="K30" i="6"/>
  <c r="K34" i="6"/>
  <c r="K31" i="6"/>
  <c r="K136" i="6"/>
  <c r="K67" i="6"/>
  <c r="K118" i="6"/>
  <c r="K117" i="6"/>
  <c r="K100" i="6"/>
  <c r="K35" i="6"/>
  <c r="K106" i="6"/>
  <c r="L30" i="6"/>
  <c r="L34" i="6"/>
  <c r="L31" i="6"/>
  <c r="L136" i="6"/>
  <c r="L67" i="6"/>
  <c r="L118" i="6"/>
  <c r="L117" i="6"/>
  <c r="L100" i="6"/>
  <c r="L35" i="6"/>
  <c r="L106" i="6"/>
  <c r="B104" i="6"/>
  <c r="C104" i="6"/>
  <c r="D104" i="6"/>
  <c r="E104" i="6"/>
  <c r="F104" i="6"/>
  <c r="G104" i="6"/>
  <c r="H104" i="6"/>
  <c r="I104" i="6"/>
  <c r="J104" i="6"/>
  <c r="K104" i="6"/>
  <c r="L104" i="6"/>
  <c r="B66" i="6"/>
  <c r="B140" i="6"/>
  <c r="B13" i="6"/>
  <c r="B148" i="6"/>
  <c r="B110" i="6"/>
  <c r="B70" i="6"/>
  <c r="B94" i="6"/>
  <c r="B116" i="6"/>
  <c r="B7" i="6"/>
  <c r="C66" i="6"/>
  <c r="C140" i="6"/>
  <c r="C13" i="6"/>
  <c r="C148" i="6"/>
  <c r="C110" i="6"/>
  <c r="C70" i="6"/>
  <c r="C94" i="6"/>
  <c r="C116" i="6"/>
  <c r="C7" i="6"/>
  <c r="D66" i="6"/>
  <c r="D140" i="6"/>
  <c r="D13" i="6"/>
  <c r="D148" i="6"/>
  <c r="D110" i="6"/>
  <c r="D70" i="6"/>
  <c r="D94" i="6"/>
  <c r="D116" i="6"/>
  <c r="D7" i="6"/>
  <c r="E66" i="6"/>
  <c r="E140" i="6"/>
  <c r="E13" i="6"/>
  <c r="E148" i="6"/>
  <c r="E110" i="6"/>
  <c r="E70" i="6"/>
  <c r="E94" i="6"/>
  <c r="E116" i="6"/>
  <c r="E7" i="6"/>
  <c r="F66" i="6"/>
  <c r="F140" i="6"/>
  <c r="F13" i="6"/>
  <c r="F148" i="6"/>
  <c r="F110" i="6"/>
  <c r="F70" i="6"/>
  <c r="F94" i="6"/>
  <c r="F116" i="6"/>
  <c r="F7" i="6"/>
  <c r="G66" i="6"/>
  <c r="G140" i="6"/>
  <c r="G13" i="6"/>
  <c r="G148" i="6"/>
  <c r="G110" i="6"/>
  <c r="G70" i="6"/>
  <c r="G94" i="6"/>
  <c r="G116" i="6"/>
  <c r="G7" i="6"/>
  <c r="H66" i="6"/>
  <c r="H140" i="6"/>
  <c r="H13" i="6"/>
  <c r="H148" i="6"/>
  <c r="H110" i="6"/>
  <c r="H70" i="6"/>
  <c r="H94" i="6"/>
  <c r="H116" i="6"/>
  <c r="H7" i="6"/>
  <c r="I66" i="6"/>
  <c r="I140" i="6"/>
  <c r="I13" i="6"/>
  <c r="I148" i="6"/>
  <c r="I110" i="6"/>
  <c r="I70" i="6"/>
  <c r="I94" i="6"/>
  <c r="I116" i="6"/>
  <c r="I7" i="6"/>
  <c r="J66" i="6"/>
  <c r="J140" i="6"/>
  <c r="J13" i="6"/>
  <c r="J148" i="6"/>
  <c r="J110" i="6"/>
  <c r="J70" i="6"/>
  <c r="J94" i="6"/>
  <c r="J116" i="6"/>
  <c r="J7" i="6"/>
  <c r="K66" i="6"/>
  <c r="K140" i="6"/>
  <c r="K13" i="6"/>
  <c r="K148" i="6"/>
  <c r="K110" i="6"/>
  <c r="K70" i="6"/>
  <c r="K94" i="6"/>
  <c r="K116" i="6"/>
  <c r="K7" i="6"/>
  <c r="L66" i="6"/>
  <c r="L140" i="6"/>
  <c r="L13" i="6"/>
  <c r="L148" i="6"/>
  <c r="L110" i="6"/>
  <c r="L70" i="6"/>
  <c r="L94" i="6"/>
  <c r="L116" i="6"/>
  <c r="L7" i="6"/>
  <c r="B10" i="6"/>
  <c r="B107" i="6"/>
  <c r="C107" i="6"/>
  <c r="D107" i="6"/>
  <c r="E107" i="6"/>
  <c r="F107" i="6"/>
  <c r="G107" i="6"/>
  <c r="H107" i="6"/>
  <c r="I107" i="6"/>
  <c r="J107" i="6"/>
  <c r="K107" i="6"/>
  <c r="L107" i="6"/>
  <c r="B98" i="6"/>
  <c r="C98" i="6"/>
  <c r="D98" i="6"/>
  <c r="E98" i="6"/>
  <c r="F98" i="6"/>
  <c r="G98" i="6"/>
  <c r="H98" i="6"/>
  <c r="I98" i="6"/>
  <c r="J98" i="6"/>
  <c r="K98" i="6"/>
  <c r="L98" i="6"/>
  <c r="B123" i="6"/>
  <c r="B141" i="6"/>
  <c r="B46" i="6"/>
  <c r="B62" i="6"/>
  <c r="B43" i="6"/>
  <c r="C123" i="6"/>
  <c r="C141" i="6"/>
  <c r="C46" i="6"/>
  <c r="C62" i="6"/>
  <c r="C43" i="6"/>
  <c r="C10" i="6"/>
  <c r="D123" i="6"/>
  <c r="D141" i="6"/>
  <c r="D46" i="6"/>
  <c r="D62" i="6"/>
  <c r="D43" i="6"/>
  <c r="D10" i="6"/>
  <c r="E123" i="6"/>
  <c r="E141" i="6"/>
  <c r="E46" i="6"/>
  <c r="E62" i="6"/>
  <c r="E43" i="6"/>
  <c r="E10" i="6"/>
  <c r="F123" i="6"/>
  <c r="F141" i="6"/>
  <c r="F46" i="6"/>
  <c r="F62" i="6"/>
  <c r="F43" i="6"/>
  <c r="F10" i="6"/>
  <c r="G123" i="6"/>
  <c r="G141" i="6"/>
  <c r="G46" i="6"/>
  <c r="G62" i="6"/>
  <c r="G43" i="6"/>
  <c r="G10" i="6"/>
  <c r="H123" i="6"/>
  <c r="H141" i="6"/>
  <c r="H46" i="6"/>
  <c r="H62" i="6"/>
  <c r="H43" i="6"/>
  <c r="H10" i="6"/>
  <c r="I123" i="6"/>
  <c r="I141" i="6"/>
  <c r="I46" i="6"/>
  <c r="I62" i="6"/>
  <c r="I43" i="6"/>
  <c r="I10" i="6"/>
  <c r="J123" i="6"/>
  <c r="J141" i="6"/>
  <c r="J46" i="6"/>
  <c r="J62" i="6"/>
  <c r="J43" i="6"/>
  <c r="J10" i="6"/>
  <c r="K123" i="6"/>
  <c r="K141" i="6"/>
  <c r="K46" i="6"/>
  <c r="K62" i="6"/>
  <c r="K43" i="6"/>
  <c r="K10" i="6"/>
  <c r="L123" i="6"/>
  <c r="L141" i="6"/>
  <c r="L46" i="6"/>
  <c r="L62" i="6"/>
  <c r="L43" i="6"/>
  <c r="L10" i="6"/>
  <c r="C17" i="6"/>
  <c r="C109" i="6"/>
  <c r="C91" i="6"/>
  <c r="C119" i="6"/>
  <c r="C81" i="6"/>
  <c r="C40" i="6"/>
  <c r="C44" i="6"/>
  <c r="C69" i="6"/>
  <c r="C72" i="6"/>
  <c r="C75" i="6"/>
  <c r="C84" i="6"/>
  <c r="C122" i="6"/>
  <c r="C132" i="6"/>
  <c r="C76" i="6"/>
  <c r="C15" i="6"/>
  <c r="C16" i="6"/>
  <c r="C130" i="6"/>
  <c r="C68" i="6"/>
  <c r="C90" i="6"/>
  <c r="C135" i="6"/>
  <c r="C99" i="6"/>
  <c r="C87" i="6"/>
  <c r="C131" i="6"/>
  <c r="C111" i="6"/>
  <c r="C92" i="6"/>
  <c r="C65" i="6"/>
  <c r="C146" i="6"/>
  <c r="C11" i="6"/>
  <c r="C112" i="6"/>
  <c r="C24" i="6"/>
  <c r="C144" i="6"/>
  <c r="C22" i="6"/>
  <c r="C147" i="6"/>
  <c r="C74" i="6"/>
  <c r="C139" i="6"/>
  <c r="C96" i="6"/>
  <c r="C12" i="6"/>
  <c r="C124" i="6"/>
  <c r="C27" i="6"/>
  <c r="C113" i="6"/>
  <c r="C28" i="6"/>
  <c r="C38" i="6"/>
  <c r="C126" i="6"/>
  <c r="C64" i="6"/>
  <c r="C128" i="6"/>
  <c r="C29" i="6"/>
  <c r="C83" i="6"/>
  <c r="C36" i="6"/>
  <c r="C14" i="6"/>
  <c r="C18" i="6"/>
  <c r="C21" i="6"/>
  <c r="C95" i="6"/>
  <c r="C105" i="6"/>
  <c r="C138" i="6"/>
  <c r="C129" i="6"/>
  <c r="C133" i="6"/>
  <c r="C121" i="6"/>
  <c r="C39" i="6"/>
  <c r="C134" i="6"/>
  <c r="C125" i="6"/>
  <c r="C114" i="6"/>
  <c r="C127" i="6"/>
  <c r="C82" i="6"/>
  <c r="C42" i="6"/>
  <c r="C71" i="6"/>
  <c r="C93" i="6"/>
  <c r="C25" i="6"/>
  <c r="C120" i="6"/>
  <c r="C143" i="6"/>
  <c r="C149" i="6"/>
  <c r="C89" i="6"/>
  <c r="C20" i="6"/>
  <c r="C63" i="6"/>
  <c r="C108" i="6"/>
  <c r="C142" i="6"/>
  <c r="C137" i="6"/>
  <c r="C32" i="6"/>
  <c r="C9" i="6"/>
  <c r="C80" i="6"/>
  <c r="C37" i="6"/>
  <c r="C33" i="6"/>
  <c r="C8" i="6"/>
  <c r="C41" i="6"/>
  <c r="C78" i="6"/>
  <c r="C115" i="6"/>
  <c r="C97" i="6"/>
  <c r="C79" i="6"/>
  <c r="C19" i="6"/>
  <c r="C101" i="6"/>
  <c r="C73" i="6"/>
  <c r="C77" i="6"/>
  <c r="C145" i="6"/>
  <c r="L18" i="6"/>
  <c r="L79" i="6"/>
  <c r="L126" i="6"/>
  <c r="L119" i="6"/>
  <c r="L24" i="6"/>
  <c r="L113" i="6"/>
  <c r="L111" i="6"/>
  <c r="L36" i="6"/>
  <c r="L122" i="6"/>
  <c r="L131" i="6"/>
  <c r="L97" i="6"/>
  <c r="L33" i="6"/>
  <c r="L133" i="6"/>
  <c r="L142" i="6"/>
  <c r="L144" i="6"/>
  <c r="L74" i="6"/>
  <c r="L145" i="6"/>
  <c r="L78" i="6"/>
  <c r="L29" i="6"/>
  <c r="L38" i="6"/>
  <c r="L143" i="6"/>
  <c r="L8" i="6"/>
  <c r="L109" i="6"/>
  <c r="L15" i="6"/>
  <c r="L65" i="6"/>
  <c r="L129" i="6"/>
  <c r="L92" i="6"/>
  <c r="L96" i="6"/>
  <c r="L149" i="6"/>
  <c r="L82" i="6"/>
  <c r="L11" i="6"/>
  <c r="L138" i="6"/>
  <c r="L80" i="6"/>
  <c r="L83" i="6"/>
  <c r="L20" i="6"/>
  <c r="L114" i="6"/>
  <c r="L16" i="6"/>
  <c r="L75" i="6"/>
  <c r="L127" i="6"/>
  <c r="L84" i="6"/>
  <c r="L40" i="6"/>
  <c r="L112" i="6"/>
  <c r="L91" i="6"/>
  <c r="L44" i="6"/>
  <c r="L12" i="6"/>
  <c r="L17" i="6"/>
  <c r="L19" i="6"/>
  <c r="L147" i="6"/>
  <c r="L139" i="6"/>
  <c r="L93" i="6"/>
  <c r="L76" i="6"/>
  <c r="L39" i="6"/>
  <c r="L132" i="6"/>
  <c r="L134" i="6"/>
  <c r="L81" i="6"/>
  <c r="L146" i="6"/>
  <c r="L125" i="6"/>
  <c r="L41" i="6"/>
  <c r="L105" i="6"/>
  <c r="L25" i="6"/>
  <c r="L89" i="6"/>
  <c r="L68" i="6"/>
  <c r="L120" i="6"/>
  <c r="L115" i="6"/>
  <c r="L27" i="6"/>
  <c r="L124" i="6"/>
  <c r="L128" i="6"/>
  <c r="L108" i="6"/>
  <c r="L121" i="6"/>
  <c r="L90" i="6"/>
  <c r="L135" i="6"/>
  <c r="L99" i="6"/>
  <c r="L137" i="6"/>
  <c r="L87" i="6"/>
  <c r="L9" i="6"/>
  <c r="L32" i="6"/>
  <c r="L95" i="6"/>
  <c r="L21" i="6"/>
  <c r="L14" i="6"/>
  <c r="L22" i="6"/>
  <c r="L130" i="6"/>
  <c r="L69" i="6"/>
  <c r="L71" i="6"/>
  <c r="L101" i="6"/>
  <c r="L73" i="6"/>
  <c r="L72" i="6"/>
  <c r="L28" i="6"/>
  <c r="L42" i="6"/>
  <c r="L64" i="6"/>
  <c r="L77" i="6"/>
  <c r="L63" i="6"/>
  <c r="L37" i="6"/>
  <c r="K18" i="6"/>
  <c r="K79" i="6"/>
  <c r="K126" i="6"/>
  <c r="K119" i="6"/>
  <c r="K24" i="6"/>
  <c r="K113" i="6"/>
  <c r="K111" i="6"/>
  <c r="K36" i="6"/>
  <c r="K122" i="6"/>
  <c r="K131" i="6"/>
  <c r="K97" i="6"/>
  <c r="K33" i="6"/>
  <c r="K133" i="6"/>
  <c r="K142" i="6"/>
  <c r="K144" i="6"/>
  <c r="K74" i="6"/>
  <c r="K145" i="6"/>
  <c r="K78" i="6"/>
  <c r="K29" i="6"/>
  <c r="K38" i="6"/>
  <c r="K143" i="6"/>
  <c r="K8" i="6"/>
  <c r="K109" i="6"/>
  <c r="K15" i="6"/>
  <c r="K65" i="6"/>
  <c r="K129" i="6"/>
  <c r="K92" i="6"/>
  <c r="K96" i="6"/>
  <c r="K149" i="6"/>
  <c r="K82" i="6"/>
  <c r="K11" i="6"/>
  <c r="K138" i="6"/>
  <c r="K80" i="6"/>
  <c r="K83" i="6"/>
  <c r="K20" i="6"/>
  <c r="K114" i="6"/>
  <c r="K16" i="6"/>
  <c r="K75" i="6"/>
  <c r="K127" i="6"/>
  <c r="K84" i="6"/>
  <c r="K40" i="6"/>
  <c r="K112" i="6"/>
  <c r="K91" i="6"/>
  <c r="K44" i="6"/>
  <c r="K12" i="6"/>
  <c r="K17" i="6"/>
  <c r="K19" i="6"/>
  <c r="K147" i="6"/>
  <c r="K139" i="6"/>
  <c r="K93" i="6"/>
  <c r="K76" i="6"/>
  <c r="K39" i="6"/>
  <c r="K132" i="6"/>
  <c r="K134" i="6"/>
  <c r="K81" i="6"/>
  <c r="K146" i="6"/>
  <c r="K125" i="6"/>
  <c r="K41" i="6"/>
  <c r="K105" i="6"/>
  <c r="K25" i="6"/>
  <c r="K89" i="6"/>
  <c r="K68" i="6"/>
  <c r="K120" i="6"/>
  <c r="K115" i="6"/>
  <c r="K27" i="6"/>
  <c r="K124" i="6"/>
  <c r="K128" i="6"/>
  <c r="K108" i="6"/>
  <c r="K121" i="6"/>
  <c r="K90" i="6"/>
  <c r="K135" i="6"/>
  <c r="K99" i="6"/>
  <c r="K137" i="6"/>
  <c r="K87" i="6"/>
  <c r="K9" i="6"/>
  <c r="K32" i="6"/>
  <c r="K95" i="6"/>
  <c r="K21" i="6"/>
  <c r="K14" i="6"/>
  <c r="K22" i="6"/>
  <c r="K130" i="6"/>
  <c r="K69" i="6"/>
  <c r="K71" i="6"/>
  <c r="K101" i="6"/>
  <c r="K73" i="6"/>
  <c r="K72" i="6"/>
  <c r="K28" i="6"/>
  <c r="K42" i="6"/>
  <c r="K64" i="6"/>
  <c r="K77" i="6"/>
  <c r="K63" i="6"/>
  <c r="K37" i="6"/>
  <c r="J18" i="6"/>
  <c r="J79" i="6"/>
  <c r="J126" i="6"/>
  <c r="J119" i="6"/>
  <c r="J24" i="6"/>
  <c r="J113" i="6"/>
  <c r="J111" i="6"/>
  <c r="J36" i="6"/>
  <c r="J122" i="6"/>
  <c r="J131" i="6"/>
  <c r="J97" i="6"/>
  <c r="J33" i="6"/>
  <c r="J133" i="6"/>
  <c r="J142" i="6"/>
  <c r="J144" i="6"/>
  <c r="J74" i="6"/>
  <c r="J145" i="6"/>
  <c r="J78" i="6"/>
  <c r="J29" i="6"/>
  <c r="J38" i="6"/>
  <c r="J143" i="6"/>
  <c r="J8" i="6"/>
  <c r="J109" i="6"/>
  <c r="J15" i="6"/>
  <c r="J65" i="6"/>
  <c r="J129" i="6"/>
  <c r="J92" i="6"/>
  <c r="J96" i="6"/>
  <c r="J149" i="6"/>
  <c r="J82" i="6"/>
  <c r="J11" i="6"/>
  <c r="J138" i="6"/>
  <c r="J80" i="6"/>
  <c r="J83" i="6"/>
  <c r="J20" i="6"/>
  <c r="J114" i="6"/>
  <c r="J16" i="6"/>
  <c r="J75" i="6"/>
  <c r="J127" i="6"/>
  <c r="J84" i="6"/>
  <c r="J40" i="6"/>
  <c r="J112" i="6"/>
  <c r="J91" i="6"/>
  <c r="J44" i="6"/>
  <c r="J12" i="6"/>
  <c r="J17" i="6"/>
  <c r="J19" i="6"/>
  <c r="J147" i="6"/>
  <c r="J139" i="6"/>
  <c r="J93" i="6"/>
  <c r="J76" i="6"/>
  <c r="J39" i="6"/>
  <c r="J132" i="6"/>
  <c r="J134" i="6"/>
  <c r="J81" i="6"/>
  <c r="J146" i="6"/>
  <c r="J125" i="6"/>
  <c r="J41" i="6"/>
  <c r="J105" i="6"/>
  <c r="J25" i="6"/>
  <c r="J89" i="6"/>
  <c r="J68" i="6"/>
  <c r="J120" i="6"/>
  <c r="J115" i="6"/>
  <c r="J27" i="6"/>
  <c r="J124" i="6"/>
  <c r="J128" i="6"/>
  <c r="J108" i="6"/>
  <c r="J121" i="6"/>
  <c r="J90" i="6"/>
  <c r="J135" i="6"/>
  <c r="J99" i="6"/>
  <c r="J137" i="6"/>
  <c r="J87" i="6"/>
  <c r="J9" i="6"/>
  <c r="J32" i="6"/>
  <c r="J95" i="6"/>
  <c r="J21" i="6"/>
  <c r="J14" i="6"/>
  <c r="J22" i="6"/>
  <c r="J130" i="6"/>
  <c r="J69" i="6"/>
  <c r="J71" i="6"/>
  <c r="J101" i="6"/>
  <c r="J73" i="6"/>
  <c r="J72" i="6"/>
  <c r="J28" i="6"/>
  <c r="J42" i="6"/>
  <c r="J64" i="6"/>
  <c r="J77" i="6"/>
  <c r="J63" i="6"/>
  <c r="J37" i="6"/>
  <c r="I18" i="6"/>
  <c r="I79" i="6"/>
  <c r="I126" i="6"/>
  <c r="I119" i="6"/>
  <c r="I24" i="6"/>
  <c r="I113" i="6"/>
  <c r="I111" i="6"/>
  <c r="I36" i="6"/>
  <c r="I122" i="6"/>
  <c r="I131" i="6"/>
  <c r="I97" i="6"/>
  <c r="I33" i="6"/>
  <c r="I133" i="6"/>
  <c r="I142" i="6"/>
  <c r="I144" i="6"/>
  <c r="I74" i="6"/>
  <c r="I145" i="6"/>
  <c r="I78" i="6"/>
  <c r="I29" i="6"/>
  <c r="I38" i="6"/>
  <c r="I143" i="6"/>
  <c r="I8" i="6"/>
  <c r="I109" i="6"/>
  <c r="I15" i="6"/>
  <c r="I65" i="6"/>
  <c r="I129" i="6"/>
  <c r="I92" i="6"/>
  <c r="I96" i="6"/>
  <c r="I149" i="6"/>
  <c r="I82" i="6"/>
  <c r="I11" i="6"/>
  <c r="I138" i="6"/>
  <c r="I80" i="6"/>
  <c r="I83" i="6"/>
  <c r="I20" i="6"/>
  <c r="I114" i="6"/>
  <c r="I16" i="6"/>
  <c r="I75" i="6"/>
  <c r="I127" i="6"/>
  <c r="I84" i="6"/>
  <c r="I40" i="6"/>
  <c r="I112" i="6"/>
  <c r="I91" i="6"/>
  <c r="I44" i="6"/>
  <c r="I12" i="6"/>
  <c r="I17" i="6"/>
  <c r="I19" i="6"/>
  <c r="I147" i="6"/>
  <c r="I139" i="6"/>
  <c r="I93" i="6"/>
  <c r="I76" i="6"/>
  <c r="I39" i="6"/>
  <c r="I132" i="6"/>
  <c r="I134" i="6"/>
  <c r="I81" i="6"/>
  <c r="I146" i="6"/>
  <c r="I125" i="6"/>
  <c r="I41" i="6"/>
  <c r="I105" i="6"/>
  <c r="I25" i="6"/>
  <c r="I89" i="6"/>
  <c r="I68" i="6"/>
  <c r="I120" i="6"/>
  <c r="I115" i="6"/>
  <c r="I27" i="6"/>
  <c r="I124" i="6"/>
  <c r="I128" i="6"/>
  <c r="I108" i="6"/>
  <c r="I121" i="6"/>
  <c r="I90" i="6"/>
  <c r="I135" i="6"/>
  <c r="I99" i="6"/>
  <c r="I137" i="6"/>
  <c r="I87" i="6"/>
  <c r="I9" i="6"/>
  <c r="I32" i="6"/>
  <c r="I95" i="6"/>
  <c r="I21" i="6"/>
  <c r="I14" i="6"/>
  <c r="I22" i="6"/>
  <c r="I130" i="6"/>
  <c r="I69" i="6"/>
  <c r="I71" i="6"/>
  <c r="I101" i="6"/>
  <c r="I73" i="6"/>
  <c r="I72" i="6"/>
  <c r="I28" i="6"/>
  <c r="I42" i="6"/>
  <c r="I64" i="6"/>
  <c r="I77" i="6"/>
  <c r="I63" i="6"/>
  <c r="I37" i="6"/>
  <c r="H18" i="6"/>
  <c r="H79" i="6"/>
  <c r="H126" i="6"/>
  <c r="H119" i="6"/>
  <c r="H24" i="6"/>
  <c r="H113" i="6"/>
  <c r="H111" i="6"/>
  <c r="H36" i="6"/>
  <c r="H122" i="6"/>
  <c r="H131" i="6"/>
  <c r="H97" i="6"/>
  <c r="H33" i="6"/>
  <c r="H133" i="6"/>
  <c r="H142" i="6"/>
  <c r="H144" i="6"/>
  <c r="H74" i="6"/>
  <c r="H145" i="6"/>
  <c r="H78" i="6"/>
  <c r="H29" i="6"/>
  <c r="H38" i="6"/>
  <c r="H143" i="6"/>
  <c r="H8" i="6"/>
  <c r="H109" i="6"/>
  <c r="H15" i="6"/>
  <c r="H65" i="6"/>
  <c r="H129" i="6"/>
  <c r="H92" i="6"/>
  <c r="H96" i="6"/>
  <c r="H149" i="6"/>
  <c r="H82" i="6"/>
  <c r="H11" i="6"/>
  <c r="H138" i="6"/>
  <c r="H80" i="6"/>
  <c r="H83" i="6"/>
  <c r="H20" i="6"/>
  <c r="H114" i="6"/>
  <c r="H16" i="6"/>
  <c r="H75" i="6"/>
  <c r="H127" i="6"/>
  <c r="H84" i="6"/>
  <c r="H40" i="6"/>
  <c r="H112" i="6"/>
  <c r="H91" i="6"/>
  <c r="H44" i="6"/>
  <c r="H12" i="6"/>
  <c r="H17" i="6"/>
  <c r="H19" i="6"/>
  <c r="H147" i="6"/>
  <c r="H139" i="6"/>
  <c r="H93" i="6"/>
  <c r="H76" i="6"/>
  <c r="H39" i="6"/>
  <c r="H132" i="6"/>
  <c r="H134" i="6"/>
  <c r="H81" i="6"/>
  <c r="H146" i="6"/>
  <c r="H125" i="6"/>
  <c r="H41" i="6"/>
  <c r="H105" i="6"/>
  <c r="H25" i="6"/>
  <c r="H89" i="6"/>
  <c r="H68" i="6"/>
  <c r="H120" i="6"/>
  <c r="H115" i="6"/>
  <c r="H27" i="6"/>
  <c r="H124" i="6"/>
  <c r="H128" i="6"/>
  <c r="H108" i="6"/>
  <c r="H121" i="6"/>
  <c r="H90" i="6"/>
  <c r="H135" i="6"/>
  <c r="H99" i="6"/>
  <c r="H137" i="6"/>
  <c r="H87" i="6"/>
  <c r="H9" i="6"/>
  <c r="H32" i="6"/>
  <c r="H95" i="6"/>
  <c r="H21" i="6"/>
  <c r="H14" i="6"/>
  <c r="H22" i="6"/>
  <c r="H130" i="6"/>
  <c r="H69" i="6"/>
  <c r="H71" i="6"/>
  <c r="H101" i="6"/>
  <c r="H73" i="6"/>
  <c r="H72" i="6"/>
  <c r="H28" i="6"/>
  <c r="H42" i="6"/>
  <c r="H64" i="6"/>
  <c r="H77" i="6"/>
  <c r="H63" i="6"/>
  <c r="H37" i="6"/>
  <c r="G18" i="6"/>
  <c r="G79" i="6"/>
  <c r="G126" i="6"/>
  <c r="G119" i="6"/>
  <c r="G24" i="6"/>
  <c r="G113" i="6"/>
  <c r="G111" i="6"/>
  <c r="G36" i="6"/>
  <c r="G122" i="6"/>
  <c r="G131" i="6"/>
  <c r="G97" i="6"/>
  <c r="G33" i="6"/>
  <c r="G133" i="6"/>
  <c r="G142" i="6"/>
  <c r="G144" i="6"/>
  <c r="G74" i="6"/>
  <c r="G145" i="6"/>
  <c r="G78" i="6"/>
  <c r="G29" i="6"/>
  <c r="G38" i="6"/>
  <c r="G143" i="6"/>
  <c r="G8" i="6"/>
  <c r="G109" i="6"/>
  <c r="G15" i="6"/>
  <c r="G65" i="6"/>
  <c r="G129" i="6"/>
  <c r="G92" i="6"/>
  <c r="G96" i="6"/>
  <c r="G149" i="6"/>
  <c r="G82" i="6"/>
  <c r="G11" i="6"/>
  <c r="G138" i="6"/>
  <c r="G80" i="6"/>
  <c r="G83" i="6"/>
  <c r="G20" i="6"/>
  <c r="G114" i="6"/>
  <c r="G16" i="6"/>
  <c r="G75" i="6"/>
  <c r="G127" i="6"/>
  <c r="G84" i="6"/>
  <c r="G40" i="6"/>
  <c r="G112" i="6"/>
  <c r="G91" i="6"/>
  <c r="G44" i="6"/>
  <c r="G12" i="6"/>
  <c r="G17" i="6"/>
  <c r="G19" i="6"/>
  <c r="G147" i="6"/>
  <c r="G139" i="6"/>
  <c r="G93" i="6"/>
  <c r="G76" i="6"/>
  <c r="G39" i="6"/>
  <c r="G132" i="6"/>
  <c r="G134" i="6"/>
  <c r="G81" i="6"/>
  <c r="G146" i="6"/>
  <c r="G125" i="6"/>
  <c r="G41" i="6"/>
  <c r="G105" i="6"/>
  <c r="G25" i="6"/>
  <c r="G89" i="6"/>
  <c r="G68" i="6"/>
  <c r="G120" i="6"/>
  <c r="G115" i="6"/>
  <c r="G27" i="6"/>
  <c r="G124" i="6"/>
  <c r="G128" i="6"/>
  <c r="G108" i="6"/>
  <c r="G121" i="6"/>
  <c r="G90" i="6"/>
  <c r="G135" i="6"/>
  <c r="G99" i="6"/>
  <c r="G137" i="6"/>
  <c r="G87" i="6"/>
  <c r="G9" i="6"/>
  <c r="G32" i="6"/>
  <c r="G95" i="6"/>
  <c r="G21" i="6"/>
  <c r="G14" i="6"/>
  <c r="G22" i="6"/>
  <c r="G130" i="6"/>
  <c r="G69" i="6"/>
  <c r="G71" i="6"/>
  <c r="G101" i="6"/>
  <c r="G73" i="6"/>
  <c r="G72" i="6"/>
  <c r="G28" i="6"/>
  <c r="G42" i="6"/>
  <c r="G64" i="6"/>
  <c r="G77" i="6"/>
  <c r="G63" i="6"/>
  <c r="G37" i="6"/>
  <c r="F18" i="6"/>
  <c r="F79" i="6"/>
  <c r="F126" i="6"/>
  <c r="F119" i="6"/>
  <c r="F24" i="6"/>
  <c r="F113" i="6"/>
  <c r="F111" i="6"/>
  <c r="F36" i="6"/>
  <c r="F122" i="6"/>
  <c r="F131" i="6"/>
  <c r="F97" i="6"/>
  <c r="F33" i="6"/>
  <c r="F133" i="6"/>
  <c r="F142" i="6"/>
  <c r="F144" i="6"/>
  <c r="F74" i="6"/>
  <c r="F145" i="6"/>
  <c r="F78" i="6"/>
  <c r="F29" i="6"/>
  <c r="F38" i="6"/>
  <c r="F143" i="6"/>
  <c r="F8" i="6"/>
  <c r="F109" i="6"/>
  <c r="F15" i="6"/>
  <c r="F65" i="6"/>
  <c r="F129" i="6"/>
  <c r="F92" i="6"/>
  <c r="F96" i="6"/>
  <c r="F149" i="6"/>
  <c r="F82" i="6"/>
  <c r="F11" i="6"/>
  <c r="F138" i="6"/>
  <c r="F80" i="6"/>
  <c r="F83" i="6"/>
  <c r="F20" i="6"/>
  <c r="F114" i="6"/>
  <c r="F16" i="6"/>
  <c r="F75" i="6"/>
  <c r="F127" i="6"/>
  <c r="F84" i="6"/>
  <c r="F40" i="6"/>
  <c r="F112" i="6"/>
  <c r="F91" i="6"/>
  <c r="F44" i="6"/>
  <c r="F12" i="6"/>
  <c r="F17" i="6"/>
  <c r="F19" i="6"/>
  <c r="F147" i="6"/>
  <c r="F139" i="6"/>
  <c r="F93" i="6"/>
  <c r="F76" i="6"/>
  <c r="F39" i="6"/>
  <c r="F132" i="6"/>
  <c r="F134" i="6"/>
  <c r="F81" i="6"/>
  <c r="F146" i="6"/>
  <c r="F125" i="6"/>
  <c r="F41" i="6"/>
  <c r="F105" i="6"/>
  <c r="F25" i="6"/>
  <c r="F89" i="6"/>
  <c r="F68" i="6"/>
  <c r="F120" i="6"/>
  <c r="F115" i="6"/>
  <c r="F27" i="6"/>
  <c r="F124" i="6"/>
  <c r="F128" i="6"/>
  <c r="F108" i="6"/>
  <c r="F121" i="6"/>
  <c r="F90" i="6"/>
  <c r="F135" i="6"/>
  <c r="F99" i="6"/>
  <c r="F137" i="6"/>
  <c r="F87" i="6"/>
  <c r="F9" i="6"/>
  <c r="F32" i="6"/>
  <c r="F95" i="6"/>
  <c r="F21" i="6"/>
  <c r="F14" i="6"/>
  <c r="F22" i="6"/>
  <c r="F130" i="6"/>
  <c r="F69" i="6"/>
  <c r="F71" i="6"/>
  <c r="F101" i="6"/>
  <c r="F73" i="6"/>
  <c r="F72" i="6"/>
  <c r="F28" i="6"/>
  <c r="F42" i="6"/>
  <c r="F64" i="6"/>
  <c r="F77" i="6"/>
  <c r="F63" i="6"/>
  <c r="F37" i="6"/>
  <c r="E18" i="6"/>
  <c r="E79" i="6"/>
  <c r="E126" i="6"/>
  <c r="E119" i="6"/>
  <c r="E24" i="6"/>
  <c r="E113" i="6"/>
  <c r="E111" i="6"/>
  <c r="E36" i="6"/>
  <c r="E122" i="6"/>
  <c r="E131" i="6"/>
  <c r="E97" i="6"/>
  <c r="E33" i="6"/>
  <c r="E133" i="6"/>
  <c r="E142" i="6"/>
  <c r="E144" i="6"/>
  <c r="E74" i="6"/>
  <c r="E145" i="6"/>
  <c r="E78" i="6"/>
  <c r="E29" i="6"/>
  <c r="E38" i="6"/>
  <c r="E143" i="6"/>
  <c r="E8" i="6"/>
  <c r="E109" i="6"/>
  <c r="E15" i="6"/>
  <c r="E65" i="6"/>
  <c r="E129" i="6"/>
  <c r="E92" i="6"/>
  <c r="E96" i="6"/>
  <c r="E149" i="6"/>
  <c r="E82" i="6"/>
  <c r="E11" i="6"/>
  <c r="E138" i="6"/>
  <c r="E80" i="6"/>
  <c r="E83" i="6"/>
  <c r="E20" i="6"/>
  <c r="E114" i="6"/>
  <c r="E16" i="6"/>
  <c r="E75" i="6"/>
  <c r="E127" i="6"/>
  <c r="E84" i="6"/>
  <c r="E40" i="6"/>
  <c r="E112" i="6"/>
  <c r="E91" i="6"/>
  <c r="E44" i="6"/>
  <c r="E12" i="6"/>
  <c r="E17" i="6"/>
  <c r="E19" i="6"/>
  <c r="E147" i="6"/>
  <c r="E139" i="6"/>
  <c r="E93" i="6"/>
  <c r="E76" i="6"/>
  <c r="E39" i="6"/>
  <c r="E132" i="6"/>
  <c r="E134" i="6"/>
  <c r="E81" i="6"/>
  <c r="E146" i="6"/>
  <c r="E125" i="6"/>
  <c r="E41" i="6"/>
  <c r="E105" i="6"/>
  <c r="E25" i="6"/>
  <c r="E89" i="6"/>
  <c r="E68" i="6"/>
  <c r="E120" i="6"/>
  <c r="E115" i="6"/>
  <c r="E27" i="6"/>
  <c r="E124" i="6"/>
  <c r="E128" i="6"/>
  <c r="E108" i="6"/>
  <c r="E121" i="6"/>
  <c r="E90" i="6"/>
  <c r="E135" i="6"/>
  <c r="E99" i="6"/>
  <c r="E137" i="6"/>
  <c r="E87" i="6"/>
  <c r="E9" i="6"/>
  <c r="E32" i="6"/>
  <c r="E95" i="6"/>
  <c r="E21" i="6"/>
  <c r="E14" i="6"/>
  <c r="E22" i="6"/>
  <c r="E130" i="6"/>
  <c r="E69" i="6"/>
  <c r="E71" i="6"/>
  <c r="E101" i="6"/>
  <c r="E73" i="6"/>
  <c r="E72" i="6"/>
  <c r="E28" i="6"/>
  <c r="E42" i="6"/>
  <c r="E64" i="6"/>
  <c r="E77" i="6"/>
  <c r="E63" i="6"/>
  <c r="E37" i="6"/>
  <c r="D18" i="6"/>
  <c r="D79" i="6"/>
  <c r="D126" i="6"/>
  <c r="D119" i="6"/>
  <c r="D24" i="6"/>
  <c r="D113" i="6"/>
  <c r="D111" i="6"/>
  <c r="D36" i="6"/>
  <c r="D122" i="6"/>
  <c r="D131" i="6"/>
  <c r="D97" i="6"/>
  <c r="D33" i="6"/>
  <c r="D133" i="6"/>
  <c r="D142" i="6"/>
  <c r="D144" i="6"/>
  <c r="D74" i="6"/>
  <c r="D145" i="6"/>
  <c r="D78" i="6"/>
  <c r="D29" i="6"/>
  <c r="D38" i="6"/>
  <c r="D143" i="6"/>
  <c r="D8" i="6"/>
  <c r="D109" i="6"/>
  <c r="D15" i="6"/>
  <c r="D65" i="6"/>
  <c r="D129" i="6"/>
  <c r="D92" i="6"/>
  <c r="D96" i="6"/>
  <c r="D149" i="6"/>
  <c r="D82" i="6"/>
  <c r="D11" i="6"/>
  <c r="D138" i="6"/>
  <c r="D80" i="6"/>
  <c r="D83" i="6"/>
  <c r="D20" i="6"/>
  <c r="D114" i="6"/>
  <c r="D16" i="6"/>
  <c r="D75" i="6"/>
  <c r="D127" i="6"/>
  <c r="D84" i="6"/>
  <c r="D40" i="6"/>
  <c r="D112" i="6"/>
  <c r="D91" i="6"/>
  <c r="D44" i="6"/>
  <c r="D12" i="6"/>
  <c r="D17" i="6"/>
  <c r="D19" i="6"/>
  <c r="D147" i="6"/>
  <c r="D139" i="6"/>
  <c r="D93" i="6"/>
  <c r="D76" i="6"/>
  <c r="D39" i="6"/>
  <c r="D132" i="6"/>
  <c r="D134" i="6"/>
  <c r="D81" i="6"/>
  <c r="D146" i="6"/>
  <c r="D125" i="6"/>
  <c r="D41" i="6"/>
  <c r="D105" i="6"/>
  <c r="D25" i="6"/>
  <c r="D89" i="6"/>
  <c r="D68" i="6"/>
  <c r="D120" i="6"/>
  <c r="D115" i="6"/>
  <c r="D27" i="6"/>
  <c r="D124" i="6"/>
  <c r="D128" i="6"/>
  <c r="D108" i="6"/>
  <c r="D121" i="6"/>
  <c r="D90" i="6"/>
  <c r="D135" i="6"/>
  <c r="D99" i="6"/>
  <c r="D137" i="6"/>
  <c r="D87" i="6"/>
  <c r="D9" i="6"/>
  <c r="D32" i="6"/>
  <c r="D95" i="6"/>
  <c r="D21" i="6"/>
  <c r="D14" i="6"/>
  <c r="D22" i="6"/>
  <c r="D130" i="6"/>
  <c r="D69" i="6"/>
  <c r="D71" i="6"/>
  <c r="D101" i="6"/>
  <c r="D73" i="6"/>
  <c r="D72" i="6"/>
  <c r="D28" i="6"/>
  <c r="D42" i="6"/>
  <c r="D64" i="6"/>
  <c r="D77" i="6"/>
  <c r="D63" i="6"/>
  <c r="D37" i="6"/>
  <c r="B18" i="6"/>
  <c r="B79" i="6"/>
  <c r="B126" i="6"/>
  <c r="B119" i="6"/>
  <c r="B24" i="6"/>
  <c r="B113" i="6"/>
  <c r="B111" i="6"/>
  <c r="B36" i="6"/>
  <c r="B122" i="6"/>
  <c r="B131" i="6"/>
  <c r="B97" i="6"/>
  <c r="B33" i="6"/>
  <c r="B133" i="6"/>
  <c r="B142" i="6"/>
  <c r="B144" i="6"/>
  <c r="B74" i="6"/>
  <c r="B145" i="6"/>
  <c r="B78" i="6"/>
  <c r="B29" i="6"/>
  <c r="B38" i="6"/>
  <c r="B143" i="6"/>
  <c r="B8" i="6"/>
  <c r="B109" i="6"/>
  <c r="B15" i="6"/>
  <c r="B65" i="6"/>
  <c r="B129" i="6"/>
  <c r="B92" i="6"/>
  <c r="B96" i="6"/>
  <c r="B149" i="6"/>
  <c r="B82" i="6"/>
  <c r="B11" i="6"/>
  <c r="B138" i="6"/>
  <c r="B80" i="6"/>
  <c r="B83" i="6"/>
  <c r="B20" i="6"/>
  <c r="B114" i="6"/>
  <c r="B16" i="6"/>
  <c r="B75" i="6"/>
  <c r="B127" i="6"/>
  <c r="B84" i="6"/>
  <c r="B40" i="6"/>
  <c r="B112" i="6"/>
  <c r="B91" i="6"/>
  <c r="B44" i="6"/>
  <c r="B12" i="6"/>
  <c r="B17" i="6"/>
  <c r="B19" i="6"/>
  <c r="B147" i="6"/>
  <c r="B139" i="6"/>
  <c r="B93" i="6"/>
  <c r="B76" i="6"/>
  <c r="B39" i="6"/>
  <c r="B132" i="6"/>
  <c r="B134" i="6"/>
  <c r="B81" i="6"/>
  <c r="B146" i="6"/>
  <c r="B125" i="6"/>
  <c r="B41" i="6"/>
  <c r="B105" i="6"/>
  <c r="B25" i="6"/>
  <c r="B89" i="6"/>
  <c r="B68" i="6"/>
  <c r="B120" i="6"/>
  <c r="B115" i="6"/>
  <c r="B27" i="6"/>
  <c r="B124" i="6"/>
  <c r="B128" i="6"/>
  <c r="B108" i="6"/>
  <c r="B121" i="6"/>
  <c r="B90" i="6"/>
  <c r="B135" i="6"/>
  <c r="B99" i="6"/>
  <c r="B137" i="6"/>
  <c r="B87" i="6"/>
  <c r="B9" i="6"/>
  <c r="B32" i="6"/>
  <c r="B95" i="6"/>
  <c r="B21" i="6"/>
  <c r="B14" i="6"/>
  <c r="B22" i="6"/>
  <c r="B130" i="6"/>
  <c r="B69" i="6"/>
  <c r="B71" i="6"/>
  <c r="B101" i="6"/>
  <c r="B73" i="6"/>
  <c r="B72" i="6"/>
  <c r="B28" i="6"/>
  <c r="B42" i="6"/>
  <c r="B64" i="6"/>
  <c r="B77" i="6"/>
  <c r="B63" i="6"/>
  <c r="B37" i="6"/>
  <c r="B2" i="1"/>
  <c r="C2" i="1"/>
  <c r="D2" i="1"/>
  <c r="E2" i="1"/>
  <c r="F2" i="1"/>
  <c r="G2" i="1"/>
  <c r="H2" i="1"/>
  <c r="I2" i="1"/>
  <c r="J2" i="1"/>
  <c r="K2" i="1"/>
  <c r="B3" i="1"/>
  <c r="C3" i="1"/>
  <c r="D3" i="1"/>
  <c r="E3" i="1"/>
  <c r="F3" i="1"/>
  <c r="G3" i="1"/>
  <c r="H3" i="1"/>
  <c r="I3" i="1"/>
  <c r="J3" i="1"/>
  <c r="K3" i="1"/>
  <c r="B4" i="1"/>
  <c r="C4" i="1"/>
  <c r="D4" i="1"/>
  <c r="E4" i="1"/>
  <c r="F4" i="1"/>
  <c r="G4" i="1"/>
  <c r="H4" i="1"/>
  <c r="I4" i="1"/>
  <c r="J4" i="1"/>
  <c r="K4" i="1"/>
  <c r="B5" i="1"/>
  <c r="C5" i="1"/>
  <c r="D5" i="1"/>
  <c r="E5" i="1"/>
  <c r="F5" i="1"/>
  <c r="G5" i="1"/>
  <c r="H5" i="1"/>
  <c r="I5" i="1"/>
  <c r="J5" i="1"/>
  <c r="K5" i="1"/>
  <c r="B6" i="1"/>
  <c r="C6" i="1"/>
  <c r="D6" i="1"/>
  <c r="E6" i="1"/>
  <c r="F6" i="1"/>
  <c r="G6" i="1"/>
  <c r="H6" i="1"/>
  <c r="I6" i="1"/>
  <c r="J6" i="1"/>
  <c r="K6" i="1"/>
  <c r="B7" i="1"/>
  <c r="C7" i="1"/>
  <c r="D7" i="1"/>
  <c r="E7" i="1"/>
  <c r="F7" i="1"/>
  <c r="G7" i="1"/>
  <c r="H7" i="1"/>
  <c r="I7" i="1"/>
  <c r="J7" i="1"/>
  <c r="K7" i="1"/>
  <c r="B8" i="1"/>
  <c r="C8" i="1"/>
  <c r="D8" i="1"/>
  <c r="E8" i="1"/>
  <c r="F8" i="1"/>
  <c r="G8" i="1"/>
  <c r="H8" i="1"/>
  <c r="I8" i="1"/>
  <c r="J8" i="1"/>
  <c r="K8" i="1"/>
  <c r="B9" i="1"/>
  <c r="C9" i="1"/>
  <c r="D9" i="1"/>
  <c r="E9" i="1"/>
  <c r="F9" i="1"/>
  <c r="G9" i="1"/>
  <c r="H9" i="1"/>
  <c r="I9" i="1"/>
  <c r="J9" i="1"/>
  <c r="K9" i="1"/>
  <c r="B10" i="1"/>
  <c r="C10" i="1"/>
  <c r="D10" i="1"/>
  <c r="E10" i="1"/>
  <c r="F10" i="1"/>
  <c r="G10" i="1"/>
  <c r="H10" i="1"/>
  <c r="I10" i="1"/>
  <c r="J10" i="1"/>
  <c r="K10" i="1"/>
  <c r="B11" i="1"/>
  <c r="C11" i="1"/>
  <c r="D11" i="1"/>
  <c r="E11" i="1"/>
  <c r="F11" i="1"/>
  <c r="G11" i="1"/>
  <c r="H11" i="1"/>
  <c r="I11" i="1"/>
  <c r="J11" i="1"/>
  <c r="K11" i="1"/>
  <c r="B12" i="1"/>
  <c r="C12" i="1"/>
  <c r="D12" i="1"/>
  <c r="E12" i="1"/>
  <c r="F12" i="1"/>
  <c r="G12" i="1"/>
  <c r="H12" i="1"/>
  <c r="I12" i="1"/>
  <c r="J12" i="1"/>
  <c r="K12" i="1"/>
  <c r="B13" i="1"/>
  <c r="C13" i="1"/>
  <c r="D13" i="1"/>
  <c r="E13" i="1"/>
  <c r="F13" i="1"/>
  <c r="G13" i="1"/>
  <c r="H13" i="1"/>
  <c r="I13" i="1"/>
  <c r="J13" i="1"/>
  <c r="K13" i="1"/>
  <c r="B14" i="1"/>
  <c r="C14" i="1"/>
  <c r="D14" i="1"/>
  <c r="E14" i="1"/>
  <c r="F14" i="1"/>
  <c r="G14" i="1"/>
  <c r="H14" i="1"/>
  <c r="I14" i="1"/>
  <c r="J14" i="1"/>
  <c r="K14" i="1"/>
  <c r="B15" i="1"/>
  <c r="C15" i="1"/>
  <c r="D15" i="1"/>
  <c r="E15" i="1"/>
  <c r="F15" i="1"/>
  <c r="G15" i="1"/>
  <c r="H15" i="1"/>
  <c r="I15" i="1"/>
  <c r="J15" i="1"/>
  <c r="K15" i="1"/>
  <c r="B16" i="1"/>
  <c r="C16" i="1"/>
  <c r="D16" i="1"/>
  <c r="E16" i="1"/>
  <c r="F16" i="1"/>
  <c r="G16" i="1"/>
  <c r="H16" i="1"/>
  <c r="I16" i="1"/>
  <c r="J16" i="1"/>
  <c r="K16" i="1"/>
  <c r="B17" i="1"/>
  <c r="C17" i="1"/>
  <c r="D17" i="1"/>
  <c r="E17" i="1"/>
  <c r="F17" i="1"/>
  <c r="G17" i="1"/>
  <c r="H17" i="1"/>
  <c r="I17" i="1"/>
  <c r="J17" i="1"/>
  <c r="K17" i="1"/>
  <c r="B18" i="1"/>
  <c r="C18" i="1"/>
  <c r="D18" i="1"/>
  <c r="E18" i="1"/>
  <c r="F18" i="1"/>
  <c r="G18" i="1"/>
  <c r="H18" i="1"/>
  <c r="I18" i="1"/>
  <c r="J18" i="1"/>
  <c r="K18" i="1"/>
  <c r="B19" i="1"/>
  <c r="C19" i="1"/>
  <c r="D19" i="1"/>
  <c r="E19" i="1"/>
  <c r="F19" i="1"/>
  <c r="G19" i="1"/>
  <c r="H19" i="1"/>
  <c r="I19" i="1"/>
  <c r="J19" i="1"/>
  <c r="K19" i="1"/>
  <c r="B20" i="1"/>
  <c r="C20" i="1"/>
  <c r="D20" i="1"/>
  <c r="E20" i="1"/>
  <c r="F20" i="1"/>
  <c r="G20" i="1"/>
  <c r="H20" i="1"/>
  <c r="I20" i="1"/>
  <c r="J20" i="1"/>
  <c r="K20" i="1"/>
  <c r="B21" i="1"/>
  <c r="C21" i="1"/>
  <c r="D21" i="1"/>
  <c r="E21" i="1"/>
  <c r="F21" i="1"/>
  <c r="G21" i="1"/>
  <c r="H21" i="1"/>
  <c r="I21" i="1"/>
  <c r="J21" i="1"/>
  <c r="K21" i="1"/>
  <c r="B22" i="1"/>
  <c r="C22" i="1"/>
  <c r="D22" i="1"/>
  <c r="E22" i="1"/>
  <c r="F22" i="1"/>
  <c r="G22" i="1"/>
  <c r="H22" i="1"/>
  <c r="I22" i="1"/>
  <c r="J22" i="1"/>
  <c r="K22" i="1"/>
  <c r="B23" i="1"/>
  <c r="C23" i="1"/>
  <c r="D23" i="1"/>
  <c r="E23" i="1"/>
  <c r="F23" i="1"/>
  <c r="G23" i="1"/>
  <c r="H23" i="1"/>
  <c r="I23" i="1"/>
  <c r="J23" i="1"/>
  <c r="K23" i="1"/>
  <c r="B24" i="1"/>
  <c r="C24" i="1"/>
  <c r="D24" i="1"/>
  <c r="E24" i="1"/>
  <c r="F24" i="1"/>
  <c r="G24" i="1"/>
  <c r="H24" i="1"/>
  <c r="I24" i="1"/>
  <c r="J24" i="1"/>
  <c r="K24" i="1"/>
  <c r="B25" i="1"/>
  <c r="C25" i="1"/>
  <c r="D25" i="1"/>
  <c r="E25" i="1"/>
  <c r="F25" i="1"/>
  <c r="G25" i="1"/>
  <c r="H25" i="1"/>
  <c r="I25" i="1"/>
  <c r="J25" i="1"/>
  <c r="K25" i="1"/>
  <c r="B26" i="1"/>
  <c r="C26" i="1"/>
  <c r="D26" i="1"/>
  <c r="E26" i="1"/>
  <c r="F26" i="1"/>
  <c r="G26" i="1"/>
  <c r="H26" i="1"/>
  <c r="I26" i="1"/>
  <c r="J26" i="1"/>
  <c r="K26" i="1"/>
  <c r="B27" i="1"/>
  <c r="C27" i="1"/>
  <c r="D27" i="1"/>
  <c r="E27" i="1"/>
  <c r="F27" i="1"/>
  <c r="G27" i="1"/>
  <c r="H27" i="1"/>
  <c r="I27" i="1"/>
  <c r="J27" i="1"/>
  <c r="K27" i="1"/>
  <c r="B28" i="1"/>
  <c r="C28" i="1"/>
  <c r="D28" i="1"/>
  <c r="E28" i="1"/>
  <c r="F28" i="1"/>
  <c r="G28" i="1"/>
  <c r="H28" i="1"/>
  <c r="I28" i="1"/>
  <c r="J28" i="1"/>
  <c r="K28" i="1"/>
  <c r="B29" i="1"/>
  <c r="C29" i="1"/>
  <c r="D29" i="1"/>
  <c r="E29" i="1"/>
  <c r="F29" i="1"/>
  <c r="G29" i="1"/>
  <c r="H29" i="1"/>
  <c r="I29" i="1"/>
  <c r="J29" i="1"/>
  <c r="K29" i="1"/>
  <c r="B30" i="1"/>
  <c r="C30" i="1"/>
  <c r="D30" i="1"/>
  <c r="E30" i="1"/>
  <c r="F30" i="1"/>
  <c r="G30" i="1"/>
  <c r="H30" i="1"/>
  <c r="I30" i="1"/>
  <c r="J30" i="1"/>
  <c r="K30" i="1"/>
  <c r="B31" i="1"/>
  <c r="C31" i="1"/>
  <c r="D31" i="1"/>
  <c r="E31" i="1"/>
  <c r="F31" i="1"/>
  <c r="G31" i="1"/>
  <c r="H31" i="1"/>
  <c r="I31" i="1"/>
  <c r="J31" i="1"/>
  <c r="K31" i="1"/>
  <c r="B32" i="1"/>
  <c r="C32" i="1"/>
  <c r="D32" i="1"/>
  <c r="E32" i="1"/>
  <c r="F32" i="1"/>
  <c r="G32" i="1"/>
  <c r="H32" i="1"/>
  <c r="I32" i="1"/>
  <c r="J32" i="1"/>
  <c r="K32" i="1"/>
  <c r="B33" i="1"/>
  <c r="C33" i="1"/>
  <c r="D33" i="1"/>
  <c r="E33" i="1"/>
  <c r="F33" i="1"/>
  <c r="G33" i="1"/>
  <c r="H33" i="1"/>
  <c r="I33" i="1"/>
  <c r="J33" i="1"/>
  <c r="K33" i="1"/>
  <c r="B34" i="1"/>
  <c r="C34" i="1"/>
  <c r="D34" i="1"/>
  <c r="E34" i="1"/>
  <c r="F34" i="1"/>
  <c r="G34" i="1"/>
  <c r="H34" i="1"/>
  <c r="I34" i="1"/>
  <c r="J34" i="1"/>
  <c r="K34" i="1"/>
  <c r="B35" i="1"/>
  <c r="C35" i="1"/>
  <c r="D35" i="1"/>
  <c r="E35" i="1"/>
  <c r="F35" i="1"/>
  <c r="G35" i="1"/>
  <c r="H35" i="1"/>
  <c r="I35" i="1"/>
  <c r="J35" i="1"/>
  <c r="K35" i="1"/>
  <c r="B36" i="1"/>
  <c r="C36" i="1"/>
  <c r="D36" i="1"/>
  <c r="E36" i="1"/>
  <c r="F36" i="1"/>
  <c r="G36" i="1"/>
  <c r="H36" i="1"/>
  <c r="I36" i="1"/>
  <c r="J36" i="1"/>
  <c r="K36" i="1"/>
  <c r="B37" i="1"/>
  <c r="C37" i="1"/>
  <c r="D37" i="1"/>
  <c r="E37" i="1"/>
  <c r="F37" i="1"/>
  <c r="G37" i="1"/>
  <c r="H37" i="1"/>
  <c r="I37" i="1"/>
  <c r="J37" i="1"/>
  <c r="K37" i="1"/>
  <c r="B38" i="1"/>
  <c r="C38" i="1"/>
  <c r="D38" i="1"/>
  <c r="E38" i="1"/>
  <c r="F38" i="1"/>
  <c r="G38" i="1"/>
  <c r="H38" i="1"/>
  <c r="I38" i="1"/>
  <c r="J38" i="1"/>
  <c r="K38" i="1"/>
  <c r="B39" i="1"/>
  <c r="C39" i="1"/>
  <c r="D39" i="1"/>
  <c r="E39" i="1"/>
  <c r="F39" i="1"/>
  <c r="G39" i="1"/>
  <c r="H39" i="1"/>
  <c r="I39" i="1"/>
  <c r="J39" i="1"/>
  <c r="K39" i="1"/>
  <c r="B40" i="1"/>
  <c r="C40" i="1"/>
  <c r="D40" i="1"/>
  <c r="E40" i="1"/>
  <c r="F40" i="1"/>
  <c r="G40" i="1"/>
  <c r="H40" i="1"/>
  <c r="I40" i="1"/>
  <c r="J40" i="1"/>
  <c r="K40" i="1"/>
  <c r="B41" i="1"/>
  <c r="C41" i="1"/>
  <c r="D41" i="1"/>
  <c r="E41" i="1"/>
  <c r="F41" i="1"/>
  <c r="G41" i="1"/>
  <c r="H41" i="1"/>
  <c r="I41" i="1"/>
  <c r="J41" i="1"/>
  <c r="K41" i="1"/>
  <c r="B42" i="1"/>
  <c r="C42" i="1"/>
  <c r="D42" i="1"/>
  <c r="E42" i="1"/>
  <c r="F42" i="1"/>
  <c r="G42" i="1"/>
  <c r="H42" i="1"/>
  <c r="I42" i="1"/>
  <c r="J42" i="1"/>
  <c r="K42" i="1"/>
  <c r="B43" i="1"/>
  <c r="C43" i="1"/>
  <c r="D43" i="1"/>
  <c r="E43" i="1"/>
  <c r="F43" i="1"/>
  <c r="G43" i="1"/>
  <c r="H43" i="1"/>
  <c r="I43" i="1"/>
  <c r="J43" i="1"/>
  <c r="K43" i="1"/>
  <c r="B44" i="1"/>
  <c r="C44" i="1"/>
  <c r="D44" i="1"/>
  <c r="E44" i="1"/>
  <c r="F44" i="1"/>
  <c r="G44" i="1"/>
  <c r="H44" i="1"/>
  <c r="I44" i="1"/>
  <c r="J44" i="1"/>
  <c r="K44" i="1"/>
  <c r="B45" i="1"/>
  <c r="C45" i="1"/>
  <c r="D45" i="1"/>
  <c r="E45" i="1"/>
  <c r="F45" i="1"/>
  <c r="G45" i="1"/>
  <c r="H45" i="1"/>
  <c r="I45" i="1"/>
  <c r="J45" i="1"/>
  <c r="K45" i="1"/>
  <c r="B46" i="1"/>
  <c r="C46" i="1"/>
  <c r="D46" i="1"/>
  <c r="E46" i="1"/>
  <c r="F46" i="1"/>
  <c r="G46" i="1"/>
  <c r="H46" i="1"/>
  <c r="I46" i="1"/>
  <c r="J46" i="1"/>
  <c r="K46" i="1"/>
  <c r="B47" i="1"/>
  <c r="C47" i="1"/>
  <c r="D47" i="1"/>
  <c r="E47" i="1"/>
  <c r="F47" i="1"/>
  <c r="G47" i="1"/>
  <c r="H47" i="1"/>
  <c r="I47" i="1"/>
  <c r="J47" i="1"/>
  <c r="K47" i="1"/>
  <c r="B48" i="1"/>
  <c r="C48" i="1"/>
  <c r="D48" i="1"/>
  <c r="E48" i="1"/>
  <c r="F48" i="1"/>
  <c r="G48" i="1"/>
  <c r="H48" i="1"/>
  <c r="I48" i="1"/>
  <c r="J48" i="1"/>
  <c r="K48" i="1"/>
  <c r="B49" i="1"/>
  <c r="C49" i="1"/>
  <c r="D49" i="1"/>
  <c r="E49" i="1"/>
  <c r="F49" i="1"/>
  <c r="G49" i="1"/>
  <c r="H49" i="1"/>
  <c r="I49" i="1"/>
  <c r="J49" i="1"/>
  <c r="K49" i="1"/>
  <c r="B50" i="1"/>
  <c r="C50" i="1"/>
  <c r="D50" i="1"/>
  <c r="E50" i="1"/>
  <c r="F50" i="1"/>
  <c r="G50" i="1"/>
  <c r="H50" i="1"/>
  <c r="I50" i="1"/>
  <c r="J50" i="1"/>
  <c r="K50" i="1"/>
  <c r="B51" i="1"/>
  <c r="C51" i="1"/>
  <c r="D51" i="1"/>
  <c r="E51" i="1"/>
  <c r="F51" i="1"/>
  <c r="G51" i="1"/>
  <c r="H51" i="1"/>
  <c r="I51" i="1"/>
  <c r="J51" i="1"/>
  <c r="K51" i="1"/>
  <c r="B52" i="1"/>
  <c r="C52" i="1"/>
  <c r="D52" i="1"/>
  <c r="E52" i="1"/>
  <c r="F52" i="1"/>
  <c r="G52" i="1"/>
  <c r="H52" i="1"/>
  <c r="I52" i="1"/>
  <c r="J52" i="1"/>
  <c r="K52" i="1"/>
  <c r="B53" i="1"/>
  <c r="C53" i="1"/>
  <c r="D53" i="1"/>
  <c r="E53" i="1"/>
  <c r="F53" i="1"/>
  <c r="G53" i="1"/>
  <c r="H53" i="1"/>
  <c r="I53" i="1"/>
  <c r="J53" i="1"/>
  <c r="K53" i="1"/>
  <c r="B54" i="1"/>
  <c r="C54" i="1"/>
  <c r="D54" i="1"/>
  <c r="E54" i="1"/>
  <c r="F54" i="1"/>
  <c r="G54" i="1"/>
  <c r="H54" i="1"/>
  <c r="I54" i="1"/>
  <c r="J54" i="1"/>
  <c r="K54" i="1"/>
  <c r="B55" i="1"/>
  <c r="C55" i="1"/>
  <c r="D55" i="1"/>
  <c r="E55" i="1"/>
  <c r="F55" i="1"/>
  <c r="G55" i="1"/>
  <c r="H55" i="1"/>
  <c r="I55" i="1"/>
  <c r="J55" i="1"/>
  <c r="K55" i="1"/>
  <c r="B56" i="1"/>
  <c r="C56" i="1"/>
  <c r="D56" i="1"/>
  <c r="E56" i="1"/>
  <c r="F56" i="1"/>
  <c r="G56" i="1"/>
  <c r="H56" i="1"/>
  <c r="I56" i="1"/>
  <c r="J56" i="1"/>
  <c r="K56" i="1"/>
  <c r="B57" i="1"/>
  <c r="C57" i="1"/>
  <c r="D57" i="1"/>
  <c r="E57" i="1"/>
  <c r="F57" i="1"/>
  <c r="G57" i="1"/>
  <c r="H57" i="1"/>
  <c r="I57" i="1"/>
  <c r="J57" i="1"/>
  <c r="K57" i="1"/>
  <c r="B58" i="1"/>
  <c r="C58" i="1"/>
  <c r="D58" i="1"/>
  <c r="E58" i="1"/>
  <c r="F58" i="1"/>
  <c r="G58" i="1"/>
  <c r="H58" i="1"/>
  <c r="I58" i="1"/>
  <c r="J58" i="1"/>
  <c r="K58" i="1"/>
  <c r="B59" i="1"/>
  <c r="C59" i="1"/>
  <c r="D59" i="1"/>
  <c r="E59" i="1"/>
  <c r="F59" i="1"/>
  <c r="G59" i="1"/>
  <c r="H59" i="1"/>
  <c r="I59" i="1"/>
  <c r="J59" i="1"/>
  <c r="K59" i="1"/>
  <c r="B60" i="1"/>
  <c r="C60" i="1"/>
  <c r="D60" i="1"/>
  <c r="E60" i="1"/>
  <c r="F60" i="1"/>
  <c r="G60" i="1"/>
  <c r="H60" i="1"/>
  <c r="I60" i="1"/>
  <c r="J60" i="1"/>
  <c r="K60" i="1"/>
  <c r="B61" i="1"/>
  <c r="C61" i="1"/>
  <c r="D61" i="1"/>
  <c r="E61" i="1"/>
  <c r="F61" i="1"/>
  <c r="G61" i="1"/>
  <c r="H61" i="1"/>
  <c r="I61" i="1"/>
  <c r="J61" i="1"/>
  <c r="K61" i="1"/>
  <c r="B62" i="1"/>
  <c r="C62" i="1"/>
  <c r="D62" i="1"/>
  <c r="E62" i="1"/>
  <c r="F62" i="1"/>
  <c r="G62" i="1"/>
  <c r="H62" i="1"/>
  <c r="I62" i="1"/>
  <c r="J62" i="1"/>
  <c r="K62" i="1"/>
  <c r="B63" i="1"/>
  <c r="C63" i="1"/>
  <c r="D63" i="1"/>
  <c r="E63" i="1"/>
  <c r="F63" i="1"/>
  <c r="G63" i="1"/>
  <c r="H63" i="1"/>
  <c r="I63" i="1"/>
  <c r="J63" i="1"/>
  <c r="K63" i="1"/>
  <c r="B64" i="1"/>
  <c r="C64" i="1"/>
  <c r="D64" i="1"/>
  <c r="E64" i="1"/>
  <c r="F64" i="1"/>
  <c r="G64" i="1"/>
  <c r="H64" i="1"/>
  <c r="I64" i="1"/>
  <c r="J64" i="1"/>
  <c r="K64" i="1"/>
  <c r="B65" i="1"/>
  <c r="C65" i="1"/>
  <c r="D65" i="1"/>
  <c r="E65" i="1"/>
  <c r="F65" i="1"/>
  <c r="G65" i="1"/>
  <c r="H65" i="1"/>
  <c r="I65" i="1"/>
  <c r="J65" i="1"/>
  <c r="K65" i="1"/>
  <c r="B66" i="1"/>
  <c r="C66" i="1"/>
  <c r="D66" i="1"/>
  <c r="E66" i="1"/>
  <c r="F66" i="1"/>
  <c r="G66" i="1"/>
  <c r="H66" i="1"/>
  <c r="I66" i="1"/>
  <c r="J66" i="1"/>
  <c r="K66" i="1"/>
  <c r="B67" i="1"/>
  <c r="C67" i="1"/>
  <c r="D67" i="1"/>
  <c r="E67" i="1"/>
  <c r="F67" i="1"/>
  <c r="G67" i="1"/>
  <c r="H67" i="1"/>
  <c r="I67" i="1"/>
  <c r="J67" i="1"/>
  <c r="K67" i="1"/>
  <c r="B68" i="1"/>
  <c r="C68" i="1"/>
  <c r="D68" i="1"/>
  <c r="E68" i="1"/>
  <c r="F68" i="1"/>
  <c r="G68" i="1"/>
  <c r="H68" i="1"/>
  <c r="I68" i="1"/>
  <c r="J68" i="1"/>
  <c r="K68" i="1"/>
  <c r="B69" i="1"/>
  <c r="C69" i="1"/>
  <c r="D69" i="1"/>
  <c r="E69" i="1"/>
  <c r="F69" i="1"/>
  <c r="G69" i="1"/>
  <c r="H69" i="1"/>
  <c r="I69" i="1"/>
  <c r="J69" i="1"/>
  <c r="K69" i="1"/>
  <c r="B70" i="1"/>
  <c r="C70" i="1"/>
  <c r="D70" i="1"/>
  <c r="E70" i="1"/>
  <c r="F70" i="1"/>
  <c r="G70" i="1"/>
  <c r="H70" i="1"/>
  <c r="I70" i="1"/>
  <c r="J70" i="1"/>
  <c r="K70" i="1"/>
  <c r="B71" i="1"/>
  <c r="C71" i="1"/>
  <c r="D71" i="1"/>
  <c r="E71" i="1"/>
  <c r="F71" i="1"/>
  <c r="G71" i="1"/>
  <c r="H71" i="1"/>
  <c r="I71" i="1"/>
  <c r="J71" i="1"/>
  <c r="K71" i="1"/>
  <c r="B72" i="1"/>
  <c r="C72" i="1"/>
  <c r="D72" i="1"/>
  <c r="E72" i="1"/>
  <c r="F72" i="1"/>
  <c r="G72" i="1"/>
  <c r="H72" i="1"/>
  <c r="I72" i="1"/>
  <c r="J72" i="1"/>
  <c r="K72" i="1"/>
  <c r="B73" i="1"/>
  <c r="C73" i="1"/>
  <c r="D73" i="1"/>
  <c r="E73" i="1"/>
  <c r="F73" i="1"/>
  <c r="G73" i="1"/>
  <c r="H73" i="1"/>
  <c r="I73" i="1"/>
  <c r="J73" i="1"/>
  <c r="K73" i="1"/>
  <c r="B74" i="1"/>
  <c r="C74" i="1"/>
  <c r="D74" i="1"/>
  <c r="E74" i="1"/>
  <c r="F74" i="1"/>
  <c r="G74" i="1"/>
  <c r="H74" i="1"/>
  <c r="I74" i="1"/>
  <c r="J74" i="1"/>
  <c r="K74" i="1"/>
  <c r="B75" i="1"/>
  <c r="C75" i="1"/>
  <c r="D75" i="1"/>
  <c r="E75" i="1"/>
  <c r="F75" i="1"/>
  <c r="G75" i="1"/>
  <c r="H75" i="1"/>
  <c r="I75" i="1"/>
  <c r="J75" i="1"/>
  <c r="K75" i="1"/>
  <c r="B76" i="1"/>
  <c r="C76" i="1"/>
  <c r="D76" i="1"/>
  <c r="E76" i="1"/>
  <c r="F76" i="1"/>
  <c r="G76" i="1"/>
  <c r="H76" i="1"/>
  <c r="I76" i="1"/>
  <c r="J76" i="1"/>
  <c r="K76" i="1"/>
  <c r="B77" i="1"/>
  <c r="C77" i="1"/>
  <c r="D77" i="1"/>
  <c r="E77" i="1"/>
  <c r="F77" i="1"/>
  <c r="G77" i="1"/>
  <c r="H77" i="1"/>
  <c r="I77" i="1"/>
  <c r="J77" i="1"/>
  <c r="K77" i="1"/>
  <c r="B78" i="1"/>
  <c r="C78" i="1"/>
  <c r="D78" i="1"/>
  <c r="E78" i="1"/>
  <c r="F78" i="1"/>
  <c r="G78" i="1"/>
  <c r="H78" i="1"/>
  <c r="I78" i="1"/>
  <c r="J78" i="1"/>
  <c r="K78" i="1"/>
  <c r="B79" i="1"/>
  <c r="C79" i="1"/>
  <c r="D79" i="1"/>
  <c r="E79" i="1"/>
  <c r="F79" i="1"/>
  <c r="G79" i="1"/>
  <c r="H79" i="1"/>
  <c r="I79" i="1"/>
  <c r="J79" i="1"/>
  <c r="K79" i="1"/>
  <c r="B80" i="1"/>
  <c r="C80" i="1"/>
  <c r="D80" i="1"/>
  <c r="E80" i="1"/>
  <c r="F80" i="1"/>
  <c r="G80" i="1"/>
  <c r="H80" i="1"/>
  <c r="I80" i="1"/>
  <c r="J80" i="1"/>
  <c r="K80" i="1"/>
  <c r="B81" i="1"/>
  <c r="C81" i="1"/>
  <c r="D81" i="1"/>
  <c r="E81" i="1"/>
  <c r="F81" i="1"/>
  <c r="G81" i="1"/>
  <c r="H81" i="1"/>
  <c r="I81" i="1"/>
  <c r="J81" i="1"/>
  <c r="K81" i="1"/>
  <c r="B82" i="1"/>
  <c r="C82" i="1"/>
  <c r="D82" i="1"/>
  <c r="E82" i="1"/>
  <c r="F82" i="1"/>
  <c r="G82" i="1"/>
  <c r="H82" i="1"/>
  <c r="I82" i="1"/>
  <c r="J82" i="1"/>
  <c r="K82" i="1"/>
  <c r="B83" i="1"/>
  <c r="C83" i="1"/>
  <c r="D83" i="1"/>
  <c r="E83" i="1"/>
  <c r="F83" i="1"/>
  <c r="G83" i="1"/>
  <c r="H83" i="1"/>
  <c r="I83" i="1"/>
  <c r="J83" i="1"/>
  <c r="K83" i="1"/>
  <c r="B84" i="1"/>
  <c r="C84" i="1"/>
  <c r="D84" i="1"/>
  <c r="E84" i="1"/>
  <c r="F84" i="1"/>
  <c r="G84" i="1"/>
  <c r="H84" i="1"/>
  <c r="I84" i="1"/>
  <c r="J84" i="1"/>
  <c r="K84" i="1"/>
  <c r="B85" i="1"/>
  <c r="C85" i="1"/>
  <c r="D85" i="1"/>
  <c r="E85" i="1"/>
  <c r="F85" i="1"/>
  <c r="G85" i="1"/>
  <c r="H85" i="1"/>
  <c r="I85" i="1"/>
  <c r="J85" i="1"/>
  <c r="K85" i="1"/>
  <c r="B86" i="1"/>
  <c r="C86" i="1"/>
  <c r="D86" i="1"/>
  <c r="E86" i="1"/>
  <c r="F86" i="1"/>
  <c r="G86" i="1"/>
  <c r="H86" i="1"/>
  <c r="I86" i="1"/>
  <c r="J86" i="1"/>
  <c r="K86" i="1"/>
  <c r="B87" i="1"/>
  <c r="C87" i="1"/>
  <c r="D87" i="1"/>
  <c r="E87" i="1"/>
  <c r="F87" i="1"/>
  <c r="G87" i="1"/>
  <c r="H87" i="1"/>
  <c r="I87" i="1"/>
  <c r="J87" i="1"/>
  <c r="K87" i="1"/>
  <c r="B88" i="1"/>
  <c r="C88" i="1"/>
  <c r="D88" i="1"/>
  <c r="E88" i="1"/>
  <c r="F88" i="1"/>
  <c r="G88" i="1"/>
  <c r="H88" i="1"/>
  <c r="I88" i="1"/>
  <c r="J88" i="1"/>
  <c r="K88" i="1"/>
  <c r="B89" i="1"/>
  <c r="C89" i="1"/>
  <c r="D89" i="1"/>
  <c r="E89" i="1"/>
  <c r="F89" i="1"/>
  <c r="G89" i="1"/>
  <c r="H89" i="1"/>
  <c r="I89" i="1"/>
  <c r="J89" i="1"/>
  <c r="K89" i="1"/>
  <c r="B90" i="1"/>
  <c r="C90" i="1"/>
  <c r="D90" i="1"/>
  <c r="E90" i="1"/>
  <c r="F90" i="1"/>
  <c r="G90" i="1"/>
  <c r="H90" i="1"/>
  <c r="I90" i="1"/>
  <c r="J90" i="1"/>
  <c r="K90" i="1"/>
  <c r="B91" i="1"/>
  <c r="C91" i="1"/>
  <c r="D91" i="1"/>
  <c r="E91" i="1"/>
  <c r="F91" i="1"/>
  <c r="G91" i="1"/>
  <c r="H91" i="1"/>
  <c r="I91" i="1"/>
  <c r="J91" i="1"/>
  <c r="K91" i="1"/>
  <c r="B92" i="1"/>
  <c r="C92" i="1"/>
  <c r="D92" i="1"/>
  <c r="E92" i="1"/>
  <c r="F92" i="1"/>
  <c r="G92" i="1"/>
  <c r="H92" i="1"/>
  <c r="I92" i="1"/>
  <c r="J92" i="1"/>
  <c r="K92" i="1"/>
  <c r="B93" i="1"/>
  <c r="C93" i="1"/>
  <c r="D93" i="1"/>
  <c r="E93" i="1"/>
  <c r="F93" i="1"/>
  <c r="G93" i="1"/>
  <c r="H93" i="1"/>
  <c r="I93" i="1"/>
  <c r="J93" i="1"/>
  <c r="K93" i="1"/>
  <c r="B94" i="1"/>
  <c r="C94" i="1"/>
  <c r="D94" i="1"/>
  <c r="E94" i="1"/>
  <c r="F94" i="1"/>
  <c r="G94" i="1"/>
  <c r="H94" i="1"/>
  <c r="I94" i="1"/>
  <c r="J94" i="1"/>
  <c r="K94" i="1"/>
  <c r="B95" i="1"/>
  <c r="C95" i="1"/>
  <c r="D95" i="1"/>
  <c r="E95" i="1"/>
  <c r="F95" i="1"/>
  <c r="G95" i="1"/>
  <c r="H95" i="1"/>
  <c r="I95" i="1"/>
  <c r="J95" i="1"/>
  <c r="K95" i="1"/>
  <c r="B96" i="1"/>
  <c r="C96" i="1"/>
  <c r="D96" i="1"/>
  <c r="E96" i="1"/>
  <c r="F96" i="1"/>
  <c r="G96" i="1"/>
  <c r="H96" i="1"/>
  <c r="I96" i="1"/>
  <c r="J96" i="1"/>
  <c r="K96" i="1"/>
  <c r="B97" i="1"/>
  <c r="C97" i="1"/>
  <c r="D97" i="1"/>
  <c r="E97" i="1"/>
  <c r="F97" i="1"/>
  <c r="G97" i="1"/>
  <c r="H97" i="1"/>
  <c r="I97" i="1"/>
  <c r="J97" i="1"/>
  <c r="K97" i="1"/>
  <c r="B98" i="1"/>
  <c r="C98" i="1"/>
  <c r="D98" i="1"/>
  <c r="E98" i="1"/>
  <c r="F98" i="1"/>
  <c r="G98" i="1"/>
  <c r="H98" i="1"/>
  <c r="I98" i="1"/>
  <c r="J98" i="1"/>
  <c r="K98" i="1"/>
  <c r="B99" i="1"/>
  <c r="C99" i="1"/>
  <c r="D99" i="1"/>
  <c r="E99" i="1"/>
  <c r="F99" i="1"/>
  <c r="G99" i="1"/>
  <c r="H99" i="1"/>
  <c r="I99" i="1"/>
  <c r="J99" i="1"/>
  <c r="K99" i="1"/>
  <c r="B100" i="1"/>
  <c r="C100" i="1"/>
  <c r="D100" i="1"/>
  <c r="E100" i="1"/>
  <c r="F100" i="1"/>
  <c r="G100" i="1"/>
  <c r="H100" i="1"/>
  <c r="I100" i="1"/>
  <c r="J100" i="1"/>
  <c r="K100" i="1"/>
  <c r="B101" i="1"/>
  <c r="C101" i="1"/>
  <c r="D101" i="1"/>
  <c r="E101" i="1"/>
  <c r="F101" i="1"/>
  <c r="G101" i="1"/>
  <c r="H101" i="1"/>
  <c r="I101" i="1"/>
  <c r="J101" i="1"/>
  <c r="K101" i="1"/>
  <c r="B102" i="1"/>
  <c r="C102" i="1"/>
  <c r="D102" i="1"/>
  <c r="E102" i="1"/>
  <c r="F102" i="1"/>
  <c r="G102" i="1"/>
  <c r="H102" i="1"/>
  <c r="I102" i="1"/>
  <c r="J102" i="1"/>
  <c r="K102" i="1"/>
  <c r="B103" i="1"/>
  <c r="C103" i="1"/>
  <c r="D103" i="1"/>
  <c r="E103" i="1"/>
  <c r="F103" i="1"/>
  <c r="G103" i="1"/>
  <c r="H103" i="1"/>
  <c r="I103" i="1"/>
  <c r="J103" i="1"/>
  <c r="K103" i="1"/>
  <c r="B104" i="1"/>
  <c r="C104" i="1"/>
  <c r="D104" i="1"/>
  <c r="E104" i="1"/>
  <c r="F104" i="1"/>
  <c r="G104" i="1"/>
  <c r="H104" i="1"/>
  <c r="I104" i="1"/>
  <c r="J104" i="1"/>
  <c r="K104" i="1"/>
  <c r="B105" i="1"/>
  <c r="C105" i="1"/>
  <c r="D105" i="1"/>
  <c r="E105" i="1"/>
  <c r="F105" i="1"/>
  <c r="G105" i="1"/>
  <c r="H105" i="1"/>
  <c r="I105" i="1"/>
  <c r="J105" i="1"/>
  <c r="K105" i="1"/>
  <c r="B106" i="1"/>
  <c r="C106" i="1"/>
  <c r="D106" i="1"/>
  <c r="E106" i="1"/>
  <c r="F106" i="1"/>
  <c r="G106" i="1"/>
  <c r="H106" i="1"/>
  <c r="I106" i="1"/>
  <c r="J106" i="1"/>
  <c r="K106" i="1"/>
  <c r="B107" i="1"/>
  <c r="C107" i="1"/>
  <c r="D107" i="1"/>
  <c r="E107" i="1"/>
  <c r="F107" i="1"/>
  <c r="G107" i="1"/>
  <c r="H107" i="1"/>
  <c r="I107" i="1"/>
  <c r="J107" i="1"/>
  <c r="K107" i="1"/>
  <c r="B108" i="1"/>
  <c r="C108" i="1"/>
  <c r="D108" i="1"/>
  <c r="E108" i="1"/>
  <c r="F108" i="1"/>
  <c r="G108" i="1"/>
  <c r="H108" i="1"/>
  <c r="I108" i="1"/>
  <c r="J108" i="1"/>
  <c r="K10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Pawel Oslislok</author>
  </authors>
  <commentList>
    <comment ref="A1" authorId="0" shapeId="0" xr:uid="{BB4D6B8A-8972-466A-A8E1-D5FDBFBA339E}">
      <text>
        <r>
          <rPr>
            <b/>
            <sz val="9"/>
            <color indexed="81"/>
            <rFont val="Tahoma"/>
            <family val="2"/>
          </rPr>
          <t xml:space="preserve">Pawel Oslislok:
</t>
        </r>
        <r>
          <rPr>
            <sz val="9"/>
            <color indexed="81"/>
            <rFont val="Tahoma"/>
            <family val="2"/>
          </rPr>
          <t xml:space="preserve">
Colors:
     Red color indicates expired certifications.
     Orange color indicates certifications that will expire within 180days.
To see the crtificate: 
     Click on "Link" in Column C.</t>
        </r>
      </text>
    </comment>
  </commentList>
</comments>
</file>

<file path=xl/sharedStrings.xml><?xml version="1.0" encoding="utf-8"?>
<sst xmlns="http://schemas.openxmlformats.org/spreadsheetml/2006/main" count="2112" uniqueCount="702">
  <si>
    <t>Click here for more information ℹ️</t>
  </si>
  <si>
    <t>Expiration date</t>
  </si>
  <si>
    <t>Link to cerfiticate</t>
  </si>
  <si>
    <t>Certificate Owner</t>
  </si>
  <si>
    <t>Responsible Company</t>
  </si>
  <si>
    <t>Index Number/Title</t>
  </si>
  <si>
    <t>Certification No.</t>
  </si>
  <si>
    <t>Product category</t>
  </si>
  <si>
    <t>Type of certificate</t>
  </si>
  <si>
    <t>Content of Certificate</t>
  </si>
  <si>
    <t>Applicable in following regions</t>
  </si>
  <si>
    <t>Download the PDF of the certificate here</t>
  </si>
  <si>
    <t>E-mail of the responsible</t>
  </si>
  <si>
    <t>Applicable in following countries and continents</t>
  </si>
  <si>
    <t>If your region is not in the list above, fill it out here</t>
  </si>
  <si>
    <t>Category</t>
  </si>
  <si>
    <t>Creation date of certificate</t>
  </si>
  <si>
    <t>Expiration date?</t>
  </si>
  <si>
    <t>Expiration date of certificate is</t>
  </si>
  <si>
    <t>Reminder mail has been send?</t>
  </si>
  <si>
    <t>Send a reminder mail on</t>
  </si>
  <si>
    <t>Renewal certificate requested?</t>
  </si>
  <si>
    <t>Request Date of certificate by PWG member</t>
  </si>
  <si>
    <t>Select relevant communication flows</t>
  </si>
  <si>
    <t>PWG Certificate</t>
  </si>
  <si>
    <t>Softeners Delta Simplex &amp; Delta Duplex</t>
  </si>
  <si>
    <t>KIWA-22-DW-10312</t>
  </si>
  <si>
    <t>SIMPLEX:  
Hydro @ Home - Simplex 3L  
Hydrosoft DHSO-100-M  
Hydrosoft DHSO-100-B  
Hydrosoft DHSO-100-BS
Talent - Simplex 3L  
DTSO-100-M  
DTSO-100-B  
DTSO-100-BS
Soft Monomatik
Pallas NES Simplex
DUPLEX:  
Hydro@Home - Duplex 3L  
Hydrosoft DHSO-200-M  
Hydrosoft DHSO-200-B  
Hydrosoft DHSO-200-BL  
Hydrosoft DHSO-200-BLS  
Talent - Duplex 3L  
DTSO-200-M  
DTSO-200-B  
DTSO-200-BL  
DTSO-200-BLS  
Soft Duomatik Evoline  
Pallas NES Duplex</t>
  </si>
  <si>
    <t>Delta Water Engineering N.V.</t>
  </si>
  <si>
    <t>https://polletgroupintranet.sharepoint.com/:b:/s/PG_CORP_MKT/EfdvOo4Vk0hDkTyQ21bI4nUBaKGcPMbTN7t1yfTGJubDqQ?e=tPxJ8Y</t>
  </si>
  <si>
    <t>johan.lansens@pwg.be</t>
  </si>
  <si>
    <t>Germany</t>
  </si>
  <si>
    <t>Softeners</t>
  </si>
  <si>
    <t>KTW-UBA</t>
  </si>
  <si>
    <t>Yes</t>
  </si>
  <si>
    <t>No</t>
  </si>
  <si>
    <t>Adoucisseur Clack WR duplex 1In</t>
  </si>
  <si>
    <t>17 ACC LY 611</t>
  </si>
  <si>
    <t>Suko NV</t>
  </si>
  <si>
    <t>https://polletgroupintranet.sharepoint.com/:b:/s/PG_CORP_MKT/EaveSjO62l9Hjhl2fnDIWIkBfzOoNd4fRuXgKFYCnxfYHg?e=jkRZpu</t>
  </si>
  <si>
    <t>France</t>
  </si>
  <si>
    <t>ACS</t>
  </si>
  <si>
    <t>Expiration Mail: certificate reaches expiration date soon</t>
  </si>
  <si>
    <t>Adoucisseur Clack 1In</t>
  </si>
  <si>
    <t>17 ACC LY 607</t>
  </si>
  <si>
    <t>https://polletgroupintranet.sharepoint.com/:b:/s/PG_CORP_MKT/EcqK-mJCJPtDqPXji0xSY_gBNtNidem17eNkGF7g4v-GlQ?e=wgNZHr</t>
  </si>
  <si>
    <t>Adoucisseur Clack PI</t>
  </si>
  <si>
    <t>17 ACC LY 608</t>
  </si>
  <si>
    <t>https://polletgroupintranet.sharepoint.com/:b:/s/PG_CORP_MKT/EV22MCF9_RBDkmv1H4OWJiYBTrZlCiJFqrcX3PbPirXAQQ?e=1ricSU</t>
  </si>
  <si>
    <t>Adoucisseur Clack WR 1.25In</t>
  </si>
  <si>
    <t>17 ACC LY 610</t>
  </si>
  <si>
    <t>https://polletgroupintranet.sharepoint.com/:b:/s/PG_CORP_MKT/EZR2vJdxz4xLq_vQVuDmDsIBo_fEc9gP7_L8aceRXPKX_w?e=N3wkey</t>
  </si>
  <si>
    <t>Adoucisseur Clack WR 1In</t>
  </si>
  <si>
    <t>17 ACC LY 609</t>
  </si>
  <si>
    <t>https://polletgroupintranet.sharepoint.com/:b:/s/PG_CORP_MKT/Edj7PGEspRhLoUp9bbJLc_QB7P5bAMbEhSJ8YMe0FLrR4A?e=xuvOre</t>
  </si>
  <si>
    <t>Supplier Certifcate</t>
  </si>
  <si>
    <t>PWG France</t>
  </si>
  <si>
    <t>Filters and components</t>
  </si>
  <si>
    <t>PWG N.V.</t>
  </si>
  <si>
    <t>United Kingdom</t>
  </si>
  <si>
    <t>WRAS</t>
  </si>
  <si>
    <t>Flexibles IFT Groupe Flexibles de raccordement IFT - tuyau EPDM</t>
  </si>
  <si>
    <t>Houses and flexibles</t>
  </si>
  <si>
    <t>Composite pressure vessels</t>
  </si>
  <si>
    <t>Filters Cintropur NW18 to 75</t>
  </si>
  <si>
    <t>21 ACC LY 752</t>
  </si>
  <si>
    <t>Cintropur NW 18 to 75</t>
  </si>
  <si>
    <t>https://polletgroupintranet.sharepoint.com/:b:/s/PG_CORP_MKT/EePUeSnn_J1OgZpwCeiN0RYB_Ps6TPs6M-JUKBYPEMNs8w?e=GAB0pf</t>
  </si>
  <si>
    <t>Adoucisseur Delta 3L Simplex and Duplex</t>
  </si>
  <si>
    <t>21 ACC LY 098</t>
  </si>
  <si>
    <t>Hydro @ Home - range  
Talent - range  
Delta 3L Simplex  
Delta 3L Duplex</t>
  </si>
  <si>
    <t>https://polletgroupintranet.sharepoint.com/:b:/s/PG_CORP_MKT/EUVoBmMEZjdOhelaVZgTF7MBRP6gLiwIMPIZF_M54QyooA?e=7TcnnJ</t>
  </si>
  <si>
    <t>PWG Customer Certificate</t>
  </si>
  <si>
    <t>Adoucisseur Aqua 2000 Excell</t>
  </si>
  <si>
    <t>21 ACC LY 931</t>
  </si>
  <si>
    <t>Excell Hydro @ Home</t>
  </si>
  <si>
    <t>https://polletgroupintranet.sharepoint.com/:b:/s/PG_CORP_MKT/Ed8O58HIk11Am0fLmNUMF4EBFhR5t2RjZHPeYlu70TSE5Q?e=sON5BO</t>
  </si>
  <si>
    <t>Adoucisseur PWG France Wave</t>
  </si>
  <si>
    <t>21 ACC LY 932</t>
  </si>
  <si>
    <t>Wave</t>
  </si>
  <si>
    <t>https://polletgroupintranet.sharepoint.com/:b:/s/PG_CORP_MKT/EXPHXt7U5U5CuN8k9kJMWegBadBr_rwCbsBmXFKKPBkuWA?e=d8JTje</t>
  </si>
  <si>
    <t>Adoucisseur PWG France CR2J Hydroline</t>
  </si>
  <si>
    <t>21 ACC LY 933</t>
  </si>
  <si>
    <t>CR2J Hydroline</t>
  </si>
  <si>
    <t>https://polletgroupintranet.sharepoint.com/:b:/s/PG_CORP_MKT/ERrIvckYu0FOg3orLM41v3wB4nEfbWJX6UNZXwuKm5Y-og?e=vBcxnk</t>
  </si>
  <si>
    <t>Adoucisseur Sotco Ozeo</t>
  </si>
  <si>
    <t>21 ACC LY 934</t>
  </si>
  <si>
    <t>Sotco Ozeo</t>
  </si>
  <si>
    <t>Adoucisseur PWG France Pallas NES</t>
  </si>
  <si>
    <t>21 ACC LY 935</t>
  </si>
  <si>
    <t>Pallas NES</t>
  </si>
  <si>
    <t>https://polletgroupintranet.sharepoint.com/:b:/s/PG_CORP_MKT/EZmf0x03BmNIoTR6bWBL-PwBrw5shB12Eo6prp5cLMyiig?e=KbWc96</t>
  </si>
  <si>
    <t>461/2021 Swedish Type Approval 1773</t>
  </si>
  <si>
    <t>SIMPLEX 3L  
DSO-100 Delta Simplex 3L  
DHSO-100-M Hydrosoft 100M  
DHSO-100-B Hydrosoft 100B  
DHSO-100-BS Hydrosoft 100BS  
DTSO-100-M Talent 100M  
DTSO-100-B Talent 100B  
DTSO-100-BS Talent 100BS  
DUPLEX 3L  
DSO-200 Delta Duplex 3L  
DHSO-200-M Hydrosoft 200M  
DHSO-200-B Hydrosoft 200B  
DHSO-200-BL Hydrosoft 200BL  
DTSO-200-M Talent 200M  
DTSO-200-B Talent 200B  
DTSO-200-BL Talent 200BL</t>
  </si>
  <si>
    <t>https://polletgroupintranet.sharepoint.com/:b:/s/PG_CORP_MKT/EecXVayrwpZDs3c9q2VKTEYBi4m_2USZ-h-qXNxuuUMCMw?e=hGVfQp; https://polletgroupintranet.sharepoint.com/:b:/s/PG_CORP_MKT/EQkk5Z4H5AdOvaDORtNe9ukBuaC6K8qwCFNEh5-1Bybefg?e=GQ0AAf</t>
  </si>
  <si>
    <t>Sweden; Norway; Denmark</t>
  </si>
  <si>
    <t>Swedish type approval (rise)</t>
  </si>
  <si>
    <t>Softeners Runxin Residental Directive 2011/65/EU</t>
  </si>
  <si>
    <t>ICR Polska/VC/HL211204</t>
  </si>
  <si>
    <t>Product type:  
Residential softener  
RL-R30, RL-R50, RL-R55, RL-R60, RL-R70, RL-R80, RL-R90, RL-R100,  
RL-R105, RL-R110, RL-R115, RL-R120, RL-R150, RL-R200, RL-R250, RL-R300,  
RL-S30, RL-S50, RL-S55, RL-S60, RL-S70, RL-S80, RL-S90, RL-S100, RL-S105,  
RL-S110, RL-S115, RL-S120, RL-S150, RL-S200, RL-S250, RL-S300</t>
  </si>
  <si>
    <t>https://polletgroupintranet.sharepoint.com/:b:/s/PG_CORP_MKT/EZ8Zl0YKIstLrxlSBJRjt7oBYfPnabOJR0Ok3dNync7p-A?e=0syCZZ</t>
  </si>
  <si>
    <t>European Union</t>
  </si>
  <si>
    <t>CE</t>
  </si>
  <si>
    <t>Filters Runxin Backwashable Disk Prefilter Directives 2014/35/EU and 2014/30/EU</t>
  </si>
  <si>
    <t>ICR Polska/VC/HL211206</t>
  </si>
  <si>
    <t>Product types:
Backwashable Disk Prefilter
RL-Q01, RL-Q02, RL-Q03, RL-Q04, RL-Q05, RL-Q06, RL-Q07, RL-Q08,  
RL-Q09</t>
  </si>
  <si>
    <t>https://polletgroupintranet.sharepoint.com/:b:/s/PG_CORP_MKT/EQ3qZhtza1tGuNcM8eZ4y0kB8PZCzr8vuLvNBjhP_-Mvnw?e=XMdi9G</t>
  </si>
  <si>
    <t>Filters Runxin Backwashable Disk Prefilter Directives 2011/65/EU</t>
  </si>
  <si>
    <t>ICR Polska/VC/HL211207</t>
  </si>
  <si>
    <t>Product types:
Backwashable Disk Prefilters  
RL-Q01, RL-Q02, RL-Q03, RL-Q04, RL-Q05, RL-Q06, RL-Q07, RL-Q08,  
RL-Q09</t>
  </si>
  <si>
    <t>https://polletgroupintranet.sharepoint.com/:b:/s/PG_CORP_MKT/ETkz0Vv9FVJLnK09-Ze1lu8BDH-nym1iAJIVzB3ZcpULuA?e=PaQtMQ</t>
  </si>
  <si>
    <t>Pressure vessels Canature 4in</t>
  </si>
  <si>
    <t>21 ACC LY 695</t>
  </si>
  <si>
    <t>Pressure Vessel 4" 3072
Pressure Vessel 4"-4" 3072
Pressure Vessel 4"-4" 3672</t>
  </si>
  <si>
    <t>https://polletgroupintranet.sharepoint.com/:b:/s/PG_CORP_MKT/EXbv0PSWtZJOv3M-b6tDS2UBnHBLoStWFxeOGqHYmBe_lQ?e=Wryusc</t>
  </si>
  <si>
    <t>Pressure vessels Canature 6 flange</t>
  </si>
  <si>
    <t>21 MAT LY 167</t>
  </si>
  <si>
    <t>Nom(s) commercial(aux) du produit fini /
Pressure Vessel 6"-6" 3072
Pressure Vessel 6"-6" 3672
Pressure Vessel 6"-6" 4272
Pressure Vessel 6"-6" 4872
Pressure Vessel 6"-6" 5872
Pressure Vessel 6"-6" 6367
Pressure Vessel 6"-6" 6386</t>
  </si>
  <si>
    <t>https://polletgroupintranet.sharepoint.com/:b:/s/PG_CORP_MKT/EUkZlodv-11Ks44EWGKIFeUBHX1Emv-tRYzRHqC7p-_p4w?e=2LQeZU</t>
  </si>
  <si>
    <t>PE/TUBE Reliance Worldwide Corporation Tube LLDPE Naturel</t>
  </si>
  <si>
    <t>22 MAT NY 108</t>
  </si>
  <si>
    <t>Tube/Pipe polyethylenee PE
240cm2 / L
Naturel</t>
  </si>
  <si>
    <t>https://polletgroupintranet.sharepoint.com/:b:/s/PG_CORP_MKT/EU0jndonOCpPhat4YeSzoD4BbRUAccrSh8YQKEBz663Kzg?e=YI3nA0</t>
  </si>
  <si>
    <t>Tubes/Pipes</t>
  </si>
  <si>
    <t>ISO9001 TES DIN EN ISO9001:2015</t>
  </si>
  <si>
    <t>73 100 7202</t>
  </si>
  <si>
    <t>Scope:  
Technical advice and services  
in the sale of water treatment  
systems and their components.</t>
  </si>
  <si>
    <t>TES Water Treatment GmbH</t>
  </si>
  <si>
    <t>https://polletgroupintranet.sharepoint.com/:b:/s/PG_CORP_MKT/EanSXn6Yc2xNv2BVMpqNeikBPR8L1vA9A1Tc9Yg2s7pzuA?e=SdCG3x</t>
  </si>
  <si>
    <t>Other</t>
  </si>
  <si>
    <t>ISO</t>
  </si>
  <si>
    <t xml:space="preserve">ISO </t>
  </si>
  <si>
    <t>Resin Pure PC002</t>
  </si>
  <si>
    <t>D-22-008495-31</t>
  </si>
  <si>
    <t>Pure Resin PC002</t>
  </si>
  <si>
    <t>https://polletgroupintranet.sharepoint.com/:f:/s/PG_CORP_MKT/EiakZRxZ4HZHl4oBPlkksqYBGxRbs0OX-9w2BsoeI8n0uA?e=b4NNEs</t>
  </si>
  <si>
    <t>ION exchange resins</t>
  </si>
  <si>
    <t>https://polletgroupintranet.sharepoint.com/:f:/s/PG_CORP_MKT/EhDsFgiY4bxGi6g_5kw-7KoBUxYh_5qoUlbicSozom-ySw?e=KWdehN</t>
  </si>
  <si>
    <t>RESAP</t>
  </si>
  <si>
    <t>2205103</t>
  </si>
  <si>
    <t>L8
L12
L22
L41
L57
L79
H15
H38
H93
H95
H151
UV DISINFECTION UNIT</t>
  </si>
  <si>
    <t>Wycombe Water Ltd.</t>
  </si>
  <si>
    <t>https://polletgroupintranet.sharepoint.com/:b:/s/PG_CORP_MKT/EUljUe9KtmVLlFpM-M0lXYwBQ1abPrxX0ed5Mv9S58erjw?e=CdlDWX</t>
  </si>
  <si>
    <t>UV</t>
  </si>
  <si>
    <t>Joint/O-ring Joreau Elastomeres Melanges 2875N</t>
  </si>
  <si>
    <t>22 CLP NY 026</t>
  </si>
  <si>
    <t>Joint de diametre inferieur a 63mm  
EPDM  
Noir</t>
  </si>
  <si>
    <t>https://polletgroupintranet.sharepoint.com/:b:/s/PG_CORP_MKT/EecvCbhkjRhAiB_U5Z33r0YBlpBb-L8fyGaA3lN4WH9n4A?e=eLL578</t>
  </si>
  <si>
    <t>PE/TUBE Reliance Worldwide Corporation Tube LLDPE Bleu</t>
  </si>
  <si>
    <t>22 MAT NY 110</t>
  </si>
  <si>
    <t>Tube/Pipe polyethylenee PE
240cm2 / L
Bleu</t>
  </si>
  <si>
    <t>https://polletgroupintranet.sharepoint.com/:b:/s/PG_CORP_MKT/EaGNgxUGUqBGvCpjAY2M9dMBBlKnkpQeYl4Z-i-2Hl53YQ?e=fX1oWw</t>
  </si>
  <si>
    <t>PE/TUBE Reliance Worldwide Corporation Tube LLDPE Rouge</t>
  </si>
  <si>
    <t>22 MAT NY 111</t>
  </si>
  <si>
    <t>Tube/Pipe polyethylenee PE
240cm2 / L
Rouge</t>
  </si>
  <si>
    <t>https://polletgroupintranet.sharepoint.com/:b:/s/PG_CORP_MKT/EWgCor2yLxtBqo0-EoSKXUABEu863z_UVEl06oNDVW6UBw?e=tQegge</t>
  </si>
  <si>
    <t>Softeners Delta Hydro @ Home</t>
  </si>
  <si>
    <t>K109795/03</t>
  </si>
  <si>
    <t>Hydro @ Home - Simplex 3L  
Hydrosoft DSHO-100-M  
Hydrosoft DHSO-100-B  
Hydrosoft DHSO-100-BS  
Hydro@Home - Duplex 3L  
Hydrosoft DHSO-200-M  
Hydrosoft DHSO-200-B  
Hydrosoft DHSO-200-BL  
Hydrosoft DHSO-200-BLS  
Talent - Simplex 3L  
DTSO-100-M  
DTSO-100-B  
DTSO-100-BS  
Talent - Duplex 3L  
DTSO-200-M  
DTSO-200-B  
DTSO-200-BL  
DTSO-200-BLS</t>
  </si>
  <si>
    <t>https://polletgroupintranet.sharepoint.com/:b:/s/PG_CORP_MKT/EaNlutVSshtAsgaggmvg-rIB7OxdxchNTPgwuY53ifvRPg?e=OAOVET; https://polletgroupintranet.sharepoint.com/:b:/s/PG_CORP_MKT/EbzjcYimoJhHhDd6kwOIR_8BrAPyMF3Bcl3l8LpD_nNERw?e=37UM0y</t>
  </si>
  <si>
    <t>Dutch ATA (KIWA)</t>
  </si>
  <si>
    <t>Softeners Runxin Residental Directives 2014/35/EU and 2014/30/EU</t>
  </si>
  <si>
    <t>ICR Polska/VC/HL220802</t>
  </si>
  <si>
    <t>Product types:  
Residential softeners  
RL-R30, RL-R50, RL-R55, RL-R60, RL-R70, RL-R80, RL-R90, RL-R100,  
RL-R105, RL-R110, RL-R115, RL-R120, RL-R150, RL-R200, RL-R250, RL-R300,  
RL-S30, RL-S50, RL-S55, RL-S60, RL-S70, RL-S80, RL-S90, RL-S100, RL-S105,  
RL-S110, RL-S115, RL-S120, RL-S150, RL-S200, RL-S250, RL-S300</t>
  </si>
  <si>
    <t>https://polletgroupintranet.sharepoint.com/:b:/s/PG_CORP_MKT/EYjO2leOScxOg56ZVrcVxWQBfG2YPPzbWtlfT_nrjj8TEg?e=HM2xH8</t>
  </si>
  <si>
    <t>European Union; United Kingdom</t>
  </si>
  <si>
    <t>Valves Pentair Vannes Famille 5600</t>
  </si>
  <si>
    <t>22 ACC NY 282</t>
  </si>
  <si>
    <t>https://polletgroupintranet.sharepoint.com/:b:/s/PG_CORP_MKT/ERIOr7ZgEXlBgo544VOh9QkBme9Q-17qXWsKbIDHsY9whw?e=oZmPEY</t>
  </si>
  <si>
    <t>Valves - Fleck</t>
  </si>
  <si>
    <t>PE/TUBE Reliance Worldwide Corporation Tube LLDPE Noir</t>
  </si>
  <si>
    <t>22 MAT NY 109</t>
  </si>
  <si>
    <t>Tube/Pipe polyethylenee PE
240cm2 / L
Noir</t>
  </si>
  <si>
    <t>https://polletgroupintranet.sharepoint.com/:b:/s/PG_CORP_MKT/EXVqgX1xrfBLhqGZckBBq_0Bj8_dnGtCXa510Uynml5YkQ?e=R3umpn</t>
  </si>
  <si>
    <t>Cartridge Wounded Pallas 10 to 40In</t>
  </si>
  <si>
    <t>22 ACC LY 701</t>
  </si>
  <si>
    <t>https://polletgroupintranet.sharepoint.com/:b:/s/PG_CORP_MKT/EYqpFtOysWRKjIRyASZx5CwBTdaIzMdwTkP-VD8WtiIIyQ?e=WYWPCy</t>
  </si>
  <si>
    <t>Resine Dupont Dowex Marathon Amberlite</t>
  </si>
  <si>
    <t>22 RES LY 004</t>
  </si>
  <si>
    <t>Dowex Marathon C(Na)  
Amberlite HPR1100 Na</t>
  </si>
  <si>
    <t>https://polletgroupintranet.sharepoint.com/:b:/s/PG_CORP_MKT/Efhp_jUlhXpHhDRf39_RyhcB6y-bELX18zORo-_jgJ3kqA?e=aLAmwp</t>
  </si>
  <si>
    <t>Resine Dupont Taptec HCRSS FF Na</t>
  </si>
  <si>
    <t>20 RES LY 005</t>
  </si>
  <si>
    <t>https://polletgroupintranet.sharepoint.com/:b:/s/PG_CORP_MKT/ETIa0ej3UtlMvdIOQlSg4BEBlbl7mr4B7YSw682-wwFl4Q?e=zuFuQ4</t>
  </si>
  <si>
    <t>Resine Dupont Taptec SR1L Na &amp; Amberlite SR1L Na</t>
  </si>
  <si>
    <t>21 RES LY 001</t>
  </si>
  <si>
    <t>https://polletgroupintranet.sharepoint.com/:b:/s/PG_CORP_MKT/Eb6ExO2VC-dBjoySeK0abqcByi0vx3gb2sJhovlrnLwihQ?e=FhkjBY</t>
  </si>
  <si>
    <t>Filters Delta drinking water filter with activated carbon</t>
  </si>
  <si>
    <t>043/2023 Swedish Type Approval 1837</t>
  </si>
  <si>
    <t>Talent DPU-100  
H@H Hydropure DPU-100  
Delta DPU-100</t>
  </si>
  <si>
    <t>https://polletgroupintranet.sharepoint.com/:b:/s/PG_CORP_MKT/EfNDWmwdC4JIozJmimTiucUBYnV-8OXyJpQCIj_2FnQKDg?e=fejmpC; https://polletgroupintranet.sharepoint.com/:b:/s/PG_CORP_MKT/Ee0119ITJslHq-9HWRN-EB4BFa-VsFCQRYIK8LpMpd-syw?e=2Ki4XY</t>
  </si>
  <si>
    <t>Sweden; Denmark; Norway</t>
  </si>
  <si>
    <t>Softeners Clack 3-4In &amp; 1In Plastic</t>
  </si>
  <si>
    <t>KIWA-23-DW-10335-1</t>
  </si>
  <si>
    <t>Containing Structural Pressure Vessels - 2,5" Inlet - 8,8 L to 103,1 L  
Containing 3/4" &amp; 1" Plastic Male BSPT Fittings - V3007-06-KTW or V3007-14-KTW  
Containing V3006-KTW Bypass  
Containing Pallas Riser Tube  
Containing GBO Upper Screen  
Containing GBU Lower Screen
Clack 1" valve</t>
  </si>
  <si>
    <t>https://polletgroupintranet.sharepoint.com/:b:/s/PG_CORP_MKT/Eb_gqB0jxG1KvhUPUpmmMVIBuCVhaDT9SMWYKV8aTxspjg?e=1DtKmv</t>
  </si>
  <si>
    <t>Adoucissuer Clack WR 2In</t>
  </si>
  <si>
    <t>23 ACC LY 061</t>
  </si>
  <si>
    <t>https://polletgroupintranet.sharepoint.com/:b:/s/PG_CORP_MKT/Ecn1egFW-mJOlcWsNsCwwqgBZXYkau2I0hCAm6GT6hHF7w?e=RjPfdG</t>
  </si>
  <si>
    <t>Adoucisseur Clack WR 2In QC</t>
  </si>
  <si>
    <t>23 ACC LY 062</t>
  </si>
  <si>
    <t>https://polletgroupintranet.sharepoint.com/:b:/s/PG_CORP_MKT/ETcLb35DeflPuwN6Wgr-DmEBfKN4W65kykOFhbZy2ktM8g?e=OHPrz8</t>
  </si>
  <si>
    <t>Adoucisseur Clack WR 2In HF</t>
  </si>
  <si>
    <t>23 ACC LY 063</t>
  </si>
  <si>
    <t>https://polletgroupintranet.sharepoint.com/:b:/s/PG_CORP_MKT/EQ0T_SYhGqdHnp-Ro8ZhCrgB3FQZLQTSH_1Yp_r8R4OR2w?e=SCXDj8</t>
  </si>
  <si>
    <t>Adoucisseur Clack WR 3In</t>
  </si>
  <si>
    <t>23 ACC LY 064</t>
  </si>
  <si>
    <t>https://polletgroupintranet.sharepoint.com/:b:/s/PG_CORP_MKT/EYLzAICSuYRJo-8Tmal-UU8B379Uomz5iE_Ns5bxvKw6DA?e=6wD69G</t>
  </si>
  <si>
    <t>Adoucisseur Clack WR 1.5In</t>
  </si>
  <si>
    <t>23 ACC LY 060</t>
  </si>
  <si>
    <t>https://polletgroupintranet.sharepoint.com/:b:/s/PG_CORP_MKT/EY4_il_zSgtCiDyXewzEFIoBusok8Eh2vvJUPVBqTWkaeg?e=Q1TnS5</t>
  </si>
  <si>
    <t>Softeners Wycombe FLS29</t>
  </si>
  <si>
    <t>2306622 S3</t>
  </si>
  <si>
    <t>Models: FLS29-125, FLS29-150, FLS29-250, FLS29-350, FLS29-500 and FLS29-750</t>
  </si>
  <si>
    <t>https://polletgroupintranet.sharepoint.com/:b:/s/PG_CORP_MKT/EaIdaHsQe-pHlBObm4Lj23wBwMm5nO3PKUgwrPq5Y7RkeA?e=s9HoxK</t>
  </si>
  <si>
    <t>NSF</t>
  </si>
  <si>
    <t>Softeners Wycombe FL29</t>
  </si>
  <si>
    <t>2306064</t>
  </si>
  <si>
    <t>FLS29-125 2910, FLS29-150 2910,  
FLS29-250 2910, FLS29-350 2910,  
FLS29-500 2910 &amp; FLS29-750 2910  
WATER SOFTENERS</t>
  </si>
  <si>
    <t>https://polletgroupintranet.sharepoint.com/:b:/s/PG_CORP_MKT/EVyXp6ltpedDtO8wor6zVuYBf6_WZBrw_3BYDVufRmc8Jg?e=pYfuSX</t>
  </si>
  <si>
    <t>Cartridge CPP Sanic Atlas Filtri</t>
  </si>
  <si>
    <t>23 ACC LY 306</t>
  </si>
  <si>
    <t>CPP Sanic SX AX BX CX</t>
  </si>
  <si>
    <t>https://polletgroupintranet.sharepoint.com/:b:/s/PG_CORP_MKT/IQD8y7sHdUucQZrTpLZ2SIXEASx8HYbFgGEaqUJ4tknZ2qg?e=iQW46c</t>
  </si>
  <si>
    <t>Pressure vessels Pentair Flanged Rotomolded Tanks C-XXYY-*</t>
  </si>
  <si>
    <t>23 MAT LY 100</t>
  </si>
  <si>
    <t>Nom(s) commercial(aux) du produit fini /  
Commercial name(s) of the finished product :  
C-xxyy -* Flanged Rotomolded Tanks
What is Meaning / Range :  
C Product /Final use Commercial / Industrial  
xx External Diameter (in") From 14 to 36  
yy Vessel Height (in") From 43 to 72</t>
  </si>
  <si>
    <t>https://polletgroupintranet.sharepoint.com/:b:/s/PG_CORP_MKT/EbAFs6UjRpJFuYR2cHGADlgBlsvFbv-kt0dIHVwnTmWIJg?e=f1UcD5</t>
  </si>
  <si>
    <t>Pressure vessels Pentair Threaded rotomolded tank C-xxyy</t>
  </si>
  <si>
    <t>23 ACC LY 073</t>
  </si>
  <si>
    <t>C-xxyy -* Threaded Rotomolded Tanks
What is : Meaning / Range:  
C Product /Final use Commercial / Industrial  
xx External Diameter (in") From 14 to 36  
yy Vessel Height (in") From 43 to 72</t>
  </si>
  <si>
    <t>https://polletgroupintranet.sharepoint.com/:b:/s/PG_CORP_MKT/ESiiDIP61_5MoFKNP5StX9YBuBJ-pxMCwbEwQGepdcPk9w?e=fbCWCy</t>
  </si>
  <si>
    <t>Softeners Cappers Ino 20</t>
  </si>
  <si>
    <t>KIWA-23-DW-10366-2</t>
  </si>
  <si>
    <t>Component Supplier Model  
Valve Cappers Ino20 KTW series  
Pressure Vessel Pentair 2,5" inlet 8,8 to 103,1 l  
Riser tube Pallas 1,05"  
Bottom distributor KSH GBU  
Connector Cappers Straight 3/4" or Straight 1" or elbowed 1"  
Optional Bypass Cappers Residential Bypass</t>
  </si>
  <si>
    <t>Cappers</t>
  </si>
  <si>
    <t>https://polletgroupintranet.sharepoint.com/:b:/s/PG_CORP_MKT/IQBIpxH-1ZUMS7_s1M7HscRFARzd948owW_Kt1tIsu7IYng?e=z2Mcdf</t>
  </si>
  <si>
    <t>Softeners Wycombe FLS39</t>
  </si>
  <si>
    <t>2308625 S3</t>
  </si>
  <si>
    <t>Models: FLS39-0800, FLS39-1000 and FLS39-1300</t>
  </si>
  <si>
    <t>https://polletgroupintranet.sharepoint.com/:b:/s/PG_CORP_MKT/EaYi_Gu9PTVKlRZRgsWqYoYBNj_hzdFw7VtT1Z1SvmTKiA?e=v2S9i0</t>
  </si>
  <si>
    <t>SS Housings Bona Water Purification</t>
  </si>
  <si>
    <t>17861/1/2025-CERT-01</t>
  </si>
  <si>
    <t>Scope of equipment:
RO Membrane housing, Cartridge filter housing, Bag filter housing, Media filter housing,
Heat exchanger
(Max PS 1000 PSI, fluid: water, max V=8000L, material: stainless steel)</t>
  </si>
  <si>
    <t>https://polletgroupintranet.sharepoint.com/:b:/s/PG_CORP_MKT/EUPnWX0NciZKmy9yQqgNkpIBXiWHv7dJ2lGIRobxa13v8A?e=Qxr8nU</t>
  </si>
  <si>
    <t>SS Housings Tiger Water Treatment</t>
  </si>
  <si>
    <t>17857/1/2025-CERT-01</t>
  </si>
  <si>
    <t>Scope of equipment:
Bag filter housing, Media filter housing,
(Max PS 500 Bar, fluid: water, max V=1000L, material: stainless steel)</t>
  </si>
  <si>
    <t>https://polletgroupintranet.sharepoint.com/:b:/s/PG_CORP_MKT/EZFr09Lxx0tEqhPqs01ii8IBVLy2Ehmch_eYr7x6nnV9Sg?e=XJ2bFg</t>
  </si>
  <si>
    <t>Softeners Hague Water</t>
  </si>
  <si>
    <t>22 ACC LY 838</t>
  </si>
  <si>
    <t>WaterBoss 400 - MICROBOSS 400  -  MICROBOSS I410  -  PROSERIES I1400
PURATECH 700  -  WATERBOSS Pro 180  -  Proseries 2300  -  PURATECH 900  -  WATERBOSS ProPlus 380 
ProSeries 97  -  PURATECH I51C-B  -  9STG  -  7STG  -  V25  -  CITY UNIT 29  -  CITY UNIT 39</t>
  </si>
  <si>
    <t>https://polletgroupintranet.sharepoint.com/:b:/s/PG_CORP_MKT/IQDjOgK3XbAUSKuf1ZDBajLWAbC0fCRML1pJTJRlqGqyvm0?e=sgbvgu</t>
  </si>
  <si>
    <t>2310107</t>
  </si>
  <si>
    <t>MODEL: FLS39-0800  
FLS39-1000  
FLS39-1300  
WATER SOFTENERS</t>
  </si>
  <si>
    <t>https://polletgroupintranet.sharepoint.com/:b:/s/PG_CORP_MKT/EYCM3LMDwnhDmJd8mFkol10BGLwSeqgacNg6UXNLGSGNIA?e=1Aj6eP</t>
  </si>
  <si>
    <t>Softeners Clack Gamme 40 SCL740</t>
  </si>
  <si>
    <t>23 ACC LY 546</t>
  </si>
  <si>
    <t>SCL740, SCL1040, SCL1240, SCL1540, SCL1740, SCL2040, SCL2240, SCL2540, SCL2740, SCL3040,
SCL3240, SCL3540, SCL3740, SCL4040, SCL4240, SCL4540, SCL4740, SCL5040
DCL740, DCL1040, DCL1240, DCL1540, DCL1740, DCL2040, DCL2240, DCL2540, DCL2740, DCL3040
DCL3240, DCL3540, DCL3740, DCL4040, DCL4240, DCL4540, DCL4740, DCL5040</t>
  </si>
  <si>
    <t>CTA</t>
  </si>
  <si>
    <t>https://polletgroupintranet.sharepoint.com/:b:/s/PG_CORP_MKT/IQCzknZrqVkxRawHMCzH22KgAU1ZngpfaZzHV6sv-4MELqk?e=cMqqrz</t>
  </si>
  <si>
    <t>Softeners Clack Gamme xCL50 SCL750</t>
  </si>
  <si>
    <t>23 ACC LY 547</t>
  </si>
  <si>
    <t>SCL750, SCL1050, SCL1250, SCL1550, SCL1750, SCL2050, SCL2250, SCL2550, SCL2750, SCL3050, SCL3250,
SCL3550, SCL3750, SCL4050, SCL4250, SCL4550, SCL4750, SCL5050, SCL5250, SCL5550, SCL5750, SCL6050,
SCL6250, SCL6550, SCL6750, SCL7050, SCL7550, SCL8050, SCL8550, SCL9050, SCL9550, SCL10050, SCL10550
SCL11050, SCL11550, SCL12050,SCL12550, SCL13050, SCL13550, SCL14050
DCL750, DCL1050, DCL1250, DCL1550, DCL1750, DCL2050, DCL2250, DCL2550, DCL2750, DCL3050, DCL3250,
DCL3550, DCL3750, DCL4050, DCL4250, DCL4550, DCL4750, DCL5050, DCL5250, DCL5550, DCL5750, DCL6050,
DCL6250, DCL6550, DCL6750, DCL7050, DCL7550, DCL8050, DCL8550, DCL9050, DCL9550, DCL10050, DCL10550,DCL11050, DCL11550, DCL12050,DCL12550, DCL13050, DCL13550, DCL14050</t>
  </si>
  <si>
    <t>https://polletgroupintranet.sharepoint.com/:b:/s/PG_CORP_MKT/IQCqfXzW7FnLTKo9rYHCWbJ5AQpoWSA_OCOUIgo2s1U8BbU?e=t8Jv1f</t>
  </si>
  <si>
    <t>Softeners Clack Gamme xCL66</t>
  </si>
  <si>
    <t>23 ACC LY 596</t>
  </si>
  <si>
    <t>SCL1766, SCL2066, SCL2266, SCL2566, SCL2766, SCL3066, SCL3266, SCL3566, SCL3766, SCL4066, SCL4266,
SCL4566, SCL4766, SCL5066, SCL5266, SCL5566, SCL5766, SCL6066, SCL6266, SCL6566, SCL6766, SCL7066,
SCL7566, SCL8066, SCL8566, SCL9066, SCL9566, SCL10066, SCL10566,
SCL13066, SCL13566, SCL14066
DCL1766, DCL2066, DCL2266, DCL2566, DCL2766, DCL3066, DCL3266, DCL3566, DCL3766, DCL4066, DCL4266
DCL4566, DCL4766, DCL5066, DCL5266, DCL5566, DCL5766, DCL6066, DCL6266, DCL6566, DCL6766, DCL7066,
DCL7566, DCL8066, DCL8566, DCL9066, DCL9566, DCL10066, DCL10566, DCL11066, DCL11566, DCL12066, DCL12566,
DCL13066, DCL13566, DCL14066, 11066,CL11566, SCL12066, SCL12566,</t>
  </si>
  <si>
    <t>https://polletgroupintranet.sharepoint.com/:b:/s/PG_CORP_MKT/IQBXok1rPjpVRIODsclHIvJiAboN2bYozG1NgK7JHjZ8f5E?e=slEDWf</t>
  </si>
  <si>
    <t>Softeners Cappers Ino20</t>
  </si>
  <si>
    <t>Swedish Type Approval TG 1856</t>
  </si>
  <si>
    <t>Components Supplier Model  
Valve Cappers Ino20 KTW series  
Pressure vessel Pentair 2,5" inlet 8,8 to 103,1 l  
Riser tube Pallas 1,05"  
Bottom distributor KSH GBU/GDU
Connector Cappers Straight 3/4" or Straight 1" or elbowed 1"  
Optional Bypass Cappers Residential Bypass</t>
  </si>
  <si>
    <t>https://polletgroupintranet.sharepoint.com/:b:/s/PG_CORP_MKT/IQCYQoDpqvlMQKtY6rwgEiT1ATz9uQNYT-DHdyWg7HFF6CA?e=SDfq9a</t>
  </si>
  <si>
    <t>Filter Thinkwater Profine Blue and Violet</t>
  </si>
  <si>
    <t>23 ACC LY 638</t>
  </si>
  <si>
    <t>Profine Blue small  
Profine Blue medium  
Profine Blue large  
Profine Blue sky small  
Profine Blue sky medium  
Profine Blue sky large  
Profine Violet small  
Profine Violet medium  
Profine Violet large</t>
  </si>
  <si>
    <t>https://polletgroupintranet.sharepoint.com/:b:/s/PG_CORP_MKT/EWTIRtCA3hxFma4uqUK5K6UBBZO-XKD5DrLBMfMhx_4wig?e=AghIQV</t>
  </si>
  <si>
    <t>Pressure vessels Canture 05x13" to 24x72"</t>
  </si>
  <si>
    <t>2312364</t>
  </si>
  <si>
    <t>CN PRESSURE VESSEL RANGE: 05x13" TO 24x72"</t>
  </si>
  <si>
    <t>https://polletgroupintranet.sharepoint.com/:b:/s/PG_CORP_MKT/EdjvWE-pZ1pJu9G2s5xXg4oBuVWFBkBBiF61qKuyPOtvXQ?e=DcsEvl</t>
  </si>
  <si>
    <t>Preassure vessels Noyi</t>
  </si>
  <si>
    <t>23 ACS NY 557</t>
  </si>
  <si>
    <t>RÉSERVOIR 5x13, 2.5"-8NPSM</t>
  </si>
  <si>
    <t>https://polletgroupintranet.sharepoint.com/:b:/s/PG_CORP_MKT/IQACViV27ofYT481EjN22b39AR08Nj-BESJgqn_zj1sO010?e=TxhKqv</t>
  </si>
  <si>
    <t>yes</t>
  </si>
  <si>
    <t>UV Desinfection Sita 22 Articles</t>
  </si>
  <si>
    <t>24 ACC LY 058</t>
  </si>
  <si>
    <t>Systemes de desinfection par UV - Sita - 22 articles</t>
  </si>
  <si>
    <t>https://polletgroupintranet.sharepoint.com/:b:/s/PG_CORP_MKT/EUv4XwkUZVNEocp5dITkpzYBVowtINbWlkJ3iUNknRIudg?e=FjmOpE</t>
  </si>
  <si>
    <t>Softeners Vanne 79 or 105</t>
  </si>
  <si>
    <t>24 ACC LY 204</t>
  </si>
  <si>
    <t>https://polletgroupintranet.sharepoint.com/:b:/s/PG_CORP_MKT/IQA3L_lrB-HGSL2KIrSW1yegAZyb9bCoGWdjPQyIOOKYMwk?e=WBqNDh</t>
  </si>
  <si>
    <t>Pressure vessels Canature AxB: 05 x 17 to 63 x 86</t>
  </si>
  <si>
    <t>No 033-03</t>
  </si>
  <si>
    <t>pressure vessel AxB（AxB: 05 x 17 to 63 x 86)
pressure vessel D AxB（AxB: 10 x 17 to 24 x 72</t>
  </si>
  <si>
    <t>https://polletgroupintranet.sharepoint.com/:b:/s/PG_CORP_MKT/EaFeEPeGGGFEq3jNcSS2pl8BdSSZfkSe8kFU5K5z0U6mNA?e=DhAfUm</t>
  </si>
  <si>
    <t>Filters AMG By pass filters</t>
  </si>
  <si>
    <t>24 ACC LY 306</t>
  </si>
  <si>
    <t>https://polletgroupintranet.sharepoint.com/:b:/s/PG_CORP_MKT/IQB7vZUEmZZFT4n4EmbLyNgHARD1buWimBrj0ivoqjNpzPs?e=4WAp4e</t>
  </si>
  <si>
    <t>no</t>
  </si>
  <si>
    <t>Filter Delta DPU-100 3L</t>
  </si>
  <si>
    <t>24 ACC LY 338</t>
  </si>
  <si>
    <t>Delta DPU-100 3L
Hydro@Home Hydropure DHPU-100 3L
Talent DPU-100 3L
Talent TAC-50</t>
  </si>
  <si>
    <t>https://polletgroupintranet.sharepoint.com/:b:/s/PG_CORP_MKT/Ebf3ovElndZJmUUPYN0dJ9QB1eCzJXNx1p6lHchLtXFpYQ?e=Kf83gT</t>
  </si>
  <si>
    <t>Softeners Clack Gamme 26 MCL100V</t>
  </si>
  <si>
    <t>24 ACC LY 461</t>
  </si>
  <si>
    <t>MCL40V, MCL80V, MCL100V, MCL140V, MCL160V, MCL200V; MCL250V, MCL300V, MCL350V
SCL105V, SCL145V, SCL165V, SCL205V, SCL255V, SCL305V, SCL505V, SCL755V
SCL126V, SCL226V, SCL326V, SCL526V, SCL726V, SCL1026V, SCL1526V, SCL1726V, SCL2226V
DCL126V, DCL226V, DCL326V, DCL526V, DCL726V, DCL1026V, DCL1526V, DCL1726V, DCL2226V
FA08FAG, FA10FAG, FA12FAG, FA14FAG, FA08CHA, FA10CHA, FA12CHA, FA14CHA
FA08CAL, FA10CAL, FA12CAL, FA14CAL</t>
  </si>
  <si>
    <t>https://polletgroupintranet.sharepoint.com/:b:/s/PG_CORP_MKT/IQAzg1V0VQw8TIMwN5nINJ94AV84UlbHc0_PMDZLuMjNUlU?e=W5LhRk</t>
  </si>
  <si>
    <t>Softeners Clack Gamme 33 SCL1033V</t>
  </si>
  <si>
    <t>24 ACC LY 462</t>
  </si>
  <si>
    <t>SCL333V, SCL533V, SCL733V, SCL1033V, SCL1533V, SCL1733V, SCL2233V
DCL333V, DCL533V, DCL733V, DCL1033V, DCL1533V, DCL1733V, DCL2233V
FA16FAG, FA18FAG, FA21FAG, FA16CHA, FA18CHA, FA21CHA, FA16CAL, FA18CAL, FA21CAL</t>
  </si>
  <si>
    <t>https://polletgroupintranet.sharepoint.com/:b:/s/PG_CORP_MKT/IQBgeC-irXJES692S8gMd5Q8AdPoK0rrxDtysxrX5G3spEo?e=tEcYjQ</t>
  </si>
  <si>
    <t>P1-054-01</t>
  </si>
  <si>
    <t xml:space="preserve">FRP Tanks 
Material/polymer: Multilayer product (HDPE, PPO, Glass fiber) 
Product group P1 
(Certification body Eurofins Expert Services) </t>
  </si>
  <si>
    <t>https://polletgroupintranet.sharepoint.com/:b:/s/PG_CORP_MKT/IQDkvayGGWxQRKcVAHX8k-AqATYd9npKWNTQq47Byl8vEyc?e=TmXJuA</t>
  </si>
  <si>
    <t>KTW-BWGL</t>
  </si>
  <si>
    <t>Check Valves Neoperl</t>
  </si>
  <si>
    <t>Z-340801-21-Hy112</t>
  </si>
  <si>
    <t>. CV-Check valves
. CV-FR-Check valves
. DCV-Check valves*
. DW-Check valves
. FCV-Check valves
. FR-CV Check valves
. HDS-Check valves
· NV-Check valves*
· OD-Check valves*
· OF-Check valves*
· OV-Check valves*
. SV-Check valves
. WV-Check valves
· discharge valve
. vent cartridge
23 C and 60 ℃</t>
  </si>
  <si>
    <t>https://polletgroupintranet.sharepoint.com/:b:/s/PG_CORP_MKT/IQCrUys-Tl3KQa-bY45jJig2ATQMd7KWOOfra4nP45utC_k?e=THuCqi</t>
  </si>
  <si>
    <t>Others</t>
  </si>
  <si>
    <t>Valves Canature BNT 850HE Pro T</t>
  </si>
  <si>
    <t>24 ACC NY 396</t>
  </si>
  <si>
    <t>Vanne de controle BNT 850HE Pro T</t>
  </si>
  <si>
    <t>https://polletgroupintranet.sharepoint.com/:b:/s/PG_CORP_MKT/EavSjEo7ZhlBiYiP41mrvLoB5DKPq5ErC3wudHLk50JwnQ?e=Ffjzcs</t>
  </si>
  <si>
    <t>Valves - Canature</t>
  </si>
  <si>
    <t>UV Van Remmen V90 to V290</t>
  </si>
  <si>
    <t>V90, V100, V110, V120, V130, V140, V150, V160, V170, V180, V190, V200,
V220, V250 &amp; V290 ULTRAVIOLET DISINFECTION UNITS</t>
  </si>
  <si>
    <t>https://polletgroupintranet.sharepoint.com/:b:/s/PG_CORP_MKT/EcgAenSSFh1Pgk_pS1m5yC0BZcoYzTdn20OOWQHiiCGKuA?e=tbs219</t>
  </si>
  <si>
    <t>Valves Runxin K5-K9, K1</t>
  </si>
  <si>
    <t>24 ACC LY 227</t>
  </si>
  <si>
    <t>vanne K5XYY
vanne K6XYY
vanne K7XYY
vanne K8XYY
vanne K9XYY
vanne K1ZXYY
+ by-pass K70 + crépine et tube plongeur</t>
  </si>
  <si>
    <t>https://polletgroupintranet.sharepoint.com/:b:/s/PG_CORP_MKT/IQCABT_96uTBRpgfFd-qwqCBAaSOFVz9X1a8S_Nl6UnNalY?e=znLgII</t>
  </si>
  <si>
    <t>Valve - Runxin</t>
  </si>
  <si>
    <t>Water meter DHM DN15 - DN50</t>
  </si>
  <si>
    <t>24 ACC NY 509</t>
  </si>
  <si>
    <t>COMPTEURS JETS MULTIPLES CADRAN SEC ORIENTABLE - DH METERING
Compteurs DHM1000 DN15 à DN50 - LXSG 15E à 50E
Compteurs DHM2000 DN15 à DN50</t>
  </si>
  <si>
    <t>https://polletgroupintranet.sharepoint.com/:b:/s/PG_CORP_MKT/IQD3Xe0G30hVQoNR1IFDgGeGAZqnOT3i4jVLu9WB9zWvKNA?e=g1BZBf</t>
  </si>
  <si>
    <t>Softeners Clack 3/4” and 1” Plastic</t>
  </si>
  <si>
    <t>482/2021 Swedish Type Approval 1911</t>
  </si>
  <si>
    <t>https://polletgroupintranet.sharepoint.com/:f:/s/PG_CORP_MKT/Eh17Q8st6MxGsj4fVzGcsKgBjmUX6JWzo0nwhfotNoGJog?e=yjGilI</t>
  </si>
  <si>
    <t>Valves Runxin Control valve for water treatment systems</t>
  </si>
  <si>
    <t>ICR/VC/HL250401</t>
  </si>
  <si>
    <t>LVD [2014/35/EU]
EMC [2014/30/EU]
EN 60730-1:2016+A11:2024
EN IEC 60730-2-8:2020+A1:2021
EN IEC 55014-1:2021
EN IEC 55014-2:2021
EN IEC 61000-3-2:2019+A1:2021+A2:2024
EN 61000-3-3:2013+A1:2019+A2:2021</t>
  </si>
  <si>
    <t>https://polletgroupintranet.sharepoint.com/:b:/s/PG_CORP_MKT/IQCHzX243a-DT6_i4o02qqVUAVz3ezyY69sB_-ou98T-8ps?e=Y4K3ZJ</t>
  </si>
  <si>
    <t>ICR/VC/HL250402</t>
  </si>
  <si>
    <t>RoHS [2011/65/EU]
EN IEC 63000:2018</t>
  </si>
  <si>
    <t>https://polletgroupintranet.sharepoint.com/:b:/s/PG_CORP_MKT/IQBJEvktJjpYRYseX7DfOzdCAa1qId8cFRkwA-KTpNuFWnY?e=Wwrdaq</t>
  </si>
  <si>
    <t>Adoucisseur Canature CS1 CS2 CS3 etc.</t>
  </si>
  <si>
    <t>25 ACC NY 329</t>
  </si>
  <si>
    <t>CS1 CS2 CS3 etc.</t>
  </si>
  <si>
    <t>https://polletgroupintranet.sharepoint.com/:b:/s/PG_CORP_MKT/IQBLJD1h3MUzR45QPQfdMk0bAW6nZfCjQMyOC25_qvonkn8?e=1TwQtm</t>
  </si>
  <si>
    <t>Softeners Laugil XP10</t>
  </si>
  <si>
    <t>26 ACC LY 034</t>
  </si>
  <si>
    <t>TechnoLaugil 20L &amp; 30L
XP10
Compact
Mural
Eco</t>
  </si>
  <si>
    <t>https://polletgroupintranet.sharepoint.com/:b:/s/PG_CORP_MKT/IQDhc0KfjMDXQI5f-Wqimyn1AaBSfryP3VQFb2-yn3xbqMM?e=QSvTji</t>
  </si>
  <si>
    <t>Valves Easymixing 1,25 ; 1,5 ; 2In</t>
  </si>
  <si>
    <t>25 ACC NY 438</t>
  </si>
  <si>
    <t>VANNES DE MELANGE ET DE CEPAGE PROPORTIONNELLE - PWG
Références / References : (3 articles)
3913000020 - Vanne de mélange DN32 G1.5" AG
3913000021 - Vanne de cépage proportionnelle Easymixing DN32- 1.25"
3913000022 - Vanne de cépage proportionnelle Easymixing DN50-2"</t>
  </si>
  <si>
    <t>PWG</t>
  </si>
  <si>
    <t>https://polletgroupintranet.sharepoint.com/:b:/s/PG_CORP_MKT/EURDjjljdSBKvWMzo_25mP0B9j1bK1NC-gCP85Zchobx8A?e=ppIeNZ</t>
  </si>
  <si>
    <t>Valves - Others</t>
  </si>
  <si>
    <t>Filters Officine Rigamonti SPA Arion</t>
  </si>
  <si>
    <t>25 ACC LY 671</t>
  </si>
  <si>
    <t>https://polletgroupintranet.sharepoint.com/:b:/s/PG_CORP_MKT/IQAp84xIvJhDT5VYqorpRbXTASVQyx3N9MpfqxH2harX3m4?e=W8LShE</t>
  </si>
  <si>
    <t>Filters Delta D.O.D. Open drain</t>
  </si>
  <si>
    <t>Belg 25/286/32</t>
  </si>
  <si>
    <t>Conform volgens EN 1717  
Conforme à la norme EN 1717</t>
  </si>
  <si>
    <t>https://polletgroupintranet.sharepoint.com/:b:/s/PG_CORP_MKT/IQAGV-n2R31MQK7H-k_IvaGtAXppJ6Z5d6t8TCBTqTFwaJo?e=nAai23</t>
  </si>
  <si>
    <t>BELGAQUA</t>
  </si>
  <si>
    <t>Resin Lanxess Lewatit S1567 &amp; S1568</t>
  </si>
  <si>
    <t>25 RES NY 001</t>
  </si>
  <si>
    <t>Adoucissement de l'eau potable. S1567 &amp; S1568.</t>
  </si>
  <si>
    <t>https://polletgroupintranet.sharepoint.com/:b:/s/PG_CORP_MKT/EWhWWHxMb8RPo4q0IQKEbKcBVzp63A_usYu71xKVDMwsNA?e=cImnz0</t>
  </si>
  <si>
    <t>Flexible hoses Fixaflex</t>
  </si>
  <si>
    <t>DW-0304DQ0877</t>
  </si>
  <si>
    <t>Flexible hoses. Silicone 45 Inox (DN13 / DN 20 / DN 25 / DN 32)</t>
  </si>
  <si>
    <t>https://polletgroupintranet.sharepoint.com/:b:/s/PG_CORP_MKT/IQC49XkNWY5hRaniFmkBe4uQAcGQiTEBm_nbhtBNtB0hXsA?e=XDaVSv</t>
  </si>
  <si>
    <t>DVGW</t>
  </si>
  <si>
    <t>DW-0304DQ0875</t>
  </si>
  <si>
    <t>Flexible hoses. Silicone 45 Inox (DN 8 / DN 10)</t>
  </si>
  <si>
    <t>https://polletgroupintranet.sharepoint.com/:b:/s/PG_CORP_MKT/IQDr89F0DANqRI8lLn5WRi-RATK1QacafczWe8hiiBb2sfY?e=K2BKdr</t>
  </si>
  <si>
    <t>Filter 10In Spun. PP Cold Water.</t>
  </si>
  <si>
    <t>25 MAT LY 277</t>
  </si>
  <si>
    <t>https://polletgroupintranet.sharepoint.com/:b:/s/PG_CORP_MKT/IQDwr9pqjl9zTJLcoNTeiMGjAQIzk8F_D-9H5PQlizhInhY?e=KHIiEO</t>
  </si>
  <si>
    <t>Resine Sunresin Seplite LSF978</t>
  </si>
  <si>
    <t>21 RES LY 005</t>
  </si>
  <si>
    <t>Seplite LSF978</t>
  </si>
  <si>
    <t>https://polletgroupintranet.sharepoint.com/:b:/s/PG_CORP_MKT/IQAjyEQ29Tq9QofaHFVbBK5SAbyYrr0UV78u0gZBT-6__8s?e=PHAhYD</t>
  </si>
  <si>
    <t>Resine Sunresin Seplite Monojet LSF9780</t>
  </si>
  <si>
    <t>21 RES LY 004</t>
  </si>
  <si>
    <t>Seplite Monojet LSF9780</t>
  </si>
  <si>
    <t>https://polletgroupintranet.sharepoint.com/:b:/s/PG_CORP_MKT/IQDLgR_f68QQQIsgU72jFvnIAUA-rphQKSoFK-z1BF5hb5E?e=f9S7kI</t>
  </si>
  <si>
    <t>Pressure vessels WaveCyber Wave 150P - 1200PJ</t>
  </si>
  <si>
    <t>25 ACC LY 767</t>
  </si>
  <si>
    <t>https://polletgroupintranet.sharepoint.com/:b:/s/PG_CORP_MKT/IQCHevMmEWyRQJMG5Kih1PTZAQCU29750DqeiqiQn6NtG_o?e=cmfZ98</t>
  </si>
  <si>
    <t>Pressure vessels WaveCyber 5x23 2,5In - 24x72 4In</t>
  </si>
  <si>
    <t>25 ACC LY 746</t>
  </si>
  <si>
    <t>https://polletgroupintranet.sharepoint.com/:b:/s/PG_CORP_MKT/IQBvVka2PJWFQo8lhD1B9Ed_AZ0bB7S16KWe7sEldD9PJho?e=S9q9Lo</t>
  </si>
  <si>
    <t>Pressure vessels WaveCyber 18x36 4In - 63x86 6In</t>
  </si>
  <si>
    <t>25 ACC LY 747</t>
  </si>
  <si>
    <t>https://polletgroupintranet.sharepoint.com/:b:/s/PG_CORP_MKT/IQD-z3QnWE13TqE1-arkZYQdAfLjWXdunR2pO0px85U5bKs?e=NTdebR</t>
  </si>
  <si>
    <t>Valves Cappers SCA19, Ino20</t>
  </si>
  <si>
    <t>26 ACC LY 118</t>
  </si>
  <si>
    <t>SCA19 / Ino20</t>
  </si>
  <si>
    <t>https://polletgroupintranet.sharepoint.com/:b:/s/PG_CORP_MKT/IQAJ7EdK-p79RIZpN6PPR1DiAdjmIlkoQ54GlwqbOkQ_vek?e=AYM9ka</t>
  </si>
  <si>
    <t>Valves - Cappers</t>
  </si>
  <si>
    <t>Softeners Euraqua Europe Flamingo Softener</t>
  </si>
  <si>
    <t>EN61326-1:2006
EN55011:2009+A1:2010 Class B
EN61000-3-2:2006
EN61000-3-3:2008
EN61000-6-1:2007
EN60204-1:2006+A1:2009
EN ISO 12100:2010</t>
  </si>
  <si>
    <t>https://polletgroupintranet.sharepoint.com/:b:/s/PG_CORP_MKT/EeqbZJcsu_hOpedmERsD8p0BgKudYg8C46__vNj0HR_sVA?e=FgpIFv</t>
  </si>
  <si>
    <t>Valves Clack Water Softening and Filtering Control Valves D-12147-003</t>
  </si>
  <si>
    <t>D-12147-003</t>
  </si>
  <si>
    <t>Machinery Directive 2006/42/EC</t>
  </si>
  <si>
    <t>https://polletgroupintranet.sharepoint.com/:b:/s/PG_CORP_MKT/EZRzyygZM3pDjKMN6le6ZEgBIHkCU8jTe8__KQONO5jB_w?e=Ukuaf5</t>
  </si>
  <si>
    <t>Valves - Clack</t>
  </si>
  <si>
    <t>Valves Clack XMEGA Microcontroller</t>
  </si>
  <si>
    <t xml:space="preserve">EN ISO 12100:2010 EN 61310:2008 EN 61310-2:2008 EN 60204-1:2006 +A1:2009 EN13857:2008 EN 953:1997+A1:2009 EN ISO 13732-1:2008 </t>
  </si>
  <si>
    <t>https://polletgroupintranet.sharepoint.com/:b:/s/PG_CORP_MKT/EfkM4s-XoSRGn0jgfBHGxfEBG19FP0wYh6bGlCFG_dyWpg?e=a9o6YU</t>
  </si>
  <si>
    <t>Valves Clack XMEGA Microcontroller 2</t>
  </si>
  <si>
    <t>D-12147-002</t>
  </si>
  <si>
    <t xml:space="preserve">EN 61000-6-1:2007 EN 61000-6-3:2007 </t>
  </si>
  <si>
    <t>https://polletgroupintranet.sharepoint.com/:b:/s/PG_CORP_MKT/EefC4d5tDkZDucvNxiMqp9sBl_XArxcRFPFy4MjZrQdFDA?e=s6bl2m</t>
  </si>
  <si>
    <t>Pressure vessels WaveCyber Directive 2014/68/EU</t>
  </si>
  <si>
    <t>Products:  
PE liner reinforced with epoxydic resin and fibreglass  
Pressure Vessels with threaded or flange opening /  
openings</t>
  </si>
  <si>
    <t>https://polletgroupintranet.sharepoint.com/:b:/s/PG_CORP_MKT/ETRiJRYQxndCqC2SqeUwChABQheLu62HtghZyRm_RnP3tg?e=YxLCbE; https://polletgroupintranet.sharepoint.com/:b:/s/PG_CORP_MKT/Ee_9IqXj5cxFvk3frkrLiYkBqVWnKGQqq6ALa4JbtvBscA?e=1zlp9X</t>
  </si>
  <si>
    <t>Filters Suko Evolve Series Crystal Right filters</t>
  </si>
  <si>
    <t>□ 2014/30/UE □ 2014/35/UE □ 2006/42/EC □ 2011/65/EC □ 2014/68/EU □ 2012/19/EU Electromagnetic Compatibility Low Voltage Directive Machinery Directive Rohs directive Pressure Equipment Directive WEEE - Directive</t>
  </si>
  <si>
    <t>https://polletgroupintranet.sharepoint.com/:b:/s/PG_CORP_MKT/EbP9InuUloBHhhU-hMZ6nGEB1CfUtAdc4mnxq5lueWzUlw?e=YamDdn</t>
  </si>
  <si>
    <t>Resin AMBERLITE™ HPR1100 Na Ion Exchange Resin</t>
  </si>
  <si>
    <t>00488747</t>
  </si>
  <si>
    <t>FOOD-CONTACT STATUS DETERMINATION
Council of Europe
Resolution RESAP(2004)3 on ion exchange and adsorbent resins used in the processing
of foodstuffs</t>
  </si>
  <si>
    <t>https://polletgroupintranet.sharepoint.com/:b:/s/PG_CORP_MKT/EWt7u_EuCJ5PuQBu-4Xw6H8BVto68_f8Dp1Dq3-eeInuSg?e=edLXHt</t>
  </si>
  <si>
    <t>Softeners Canature Version 8-2018.1.20</t>
  </si>
  <si>
    <t>N°1866AB05CTE28191-N1</t>
  </si>
  <si>
    <t>Electromagnetic Compatibility Directive 2014/30/EU</t>
  </si>
  <si>
    <t>https://polletgroupintranet.sharepoint.com/:b:/s/PG_CORP_MKT/EY5DvI6PZNhPqfgQEzpXQvwB02lUxhd-wNPM0eCCC6daXg?e=wrax5D</t>
  </si>
  <si>
    <t>Website PWG: add to all certificates</t>
  </si>
  <si>
    <t>Valves Canature Automatic Control Valves BNT</t>
  </si>
  <si>
    <t>N°1466AB04CTE13630-N1</t>
  </si>
  <si>
    <t>Automatic Control Valves
BNT850F, BNT850T BNT851F BNT851T, BNT1851F BNT1851T,  
BNT1850F, BNT1850T,BNT4850T, BNT4850F, BNT4851F,  
BNT4851T, BNT5850T, BNT5850F, BNT5851F, BNT5851T</t>
  </si>
  <si>
    <t>https://polletgroupintranet.sharepoint.com/:b:/s/PG_CORP_MKT/EdnlbWc1GEBOhg8NW0N8UHEBr8A2pcFa5ucizW4dBdJAJw?e=mOk7WH</t>
  </si>
  <si>
    <t>Valves Canature Automatic contro valves BNT HE</t>
  </si>
  <si>
    <t>N°1466AB05CTE13978-N1</t>
  </si>
  <si>
    <t>Automatic Control Valves
BNT850HE(T), BNT850HE(F) BNT851HE(T), BNT851HE(F)  
BNT1850HE(T), BNT1850HE(F), BNT1851HE(T) BNT1851HE(F),  
BNT4850HE(T), BNT4850HE(F) BNT4851HE(T), BNT4851HE(F),  
BNT5850HE(T), BNT5850HE(F), BNT5851HE(T), BNT5851HE(F)</t>
  </si>
  <si>
    <t>https://polletgroupintranet.sharepoint.com/:b:/s/PG_CORP_MKT/EaNZbJvKkZRLnNqbwicx4B8BfXNM6sM0Od_SSs9XSm3OAA?e=o5HuJ6</t>
  </si>
  <si>
    <t>Softeners Canature Version 3-2016.02.19</t>
  </si>
  <si>
    <t>N°1966AS01CTE30470  
1966AF01CTE30470</t>
  </si>
  <si>
    <t>Low Voltage Directive 2014/35/EU</t>
  </si>
  <si>
    <t>https://polletgroupintranet.sharepoint.com/:b:/s/PG_CORP_MKT/ETfd56624L5AozU6aE7je1sBeLgKDcepiqCLXBCmnMeYEw?e=3tOyhV</t>
  </si>
  <si>
    <t>Valves Clack Water Softening and Filtering Control Valves D-1303-003</t>
  </si>
  <si>
    <t>D-1303-003</t>
  </si>
  <si>
    <t>EMC-5133-TF</t>
  </si>
  <si>
    <t>https://polletgroupintranet.sharepoint.com/:b:/s/PG_CORP_MKT/EUFxeZsLso5CiGY28EapeyoBUmwX4n_70rQyzeC4UwOjmg?e=KdsXmZ</t>
  </si>
  <si>
    <t>Pressure vessels PWG (FRP) Membrane housing</t>
  </si>
  <si>
    <t>Pressure Equipment Directive 2014/68/EU</t>
  </si>
  <si>
    <t>https://polletgroupintranet.sharepoint.com/:b:/s/PG_CORP_MKT/ESqhJiV7fhlAh0SaINBXmewB5UCeItyhqIGLfa1rc-rEUg?e=SpfrJZ</t>
  </si>
  <si>
    <t>Valves Clack V4228 WiFi Board and Valves with V4228</t>
  </si>
  <si>
    <t>D-V4228-002</t>
  </si>
  <si>
    <t>Mechanical safety  
Council Directive 2006/42/E
Council Directive 2014/53/E
V4228 WiFi Board and Valves with V4228</t>
  </si>
  <si>
    <t>https://polletgroupintranet.sharepoint.com/:b:/s/PG_CORP_MKT/EWQ2k5EIprNFhNBQOAqIf80Ba2nALB1Mr0dueFbx9FAn2Q?e=ctxdfH</t>
  </si>
  <si>
    <t>Valves Clack Water Softening and Filtering Control Valves D-12147-012</t>
  </si>
  <si>
    <t>D-12147-012</t>
  </si>
  <si>
    <t>electromagnetic compatibility
Mehcanical safety  
Council Directives 2006/42/E
2014/30/EU
2011/65/EU</t>
  </si>
  <si>
    <t>https://polletgroupintranet.sharepoint.com/:b:/s/PG_CORP_MKT/EZFtpo1R2SNGs2BXmmcj_3gBszZgKM9Lm7hW0od6Thvs8Q?e=SdJefX</t>
  </si>
  <si>
    <t>Valves Clack Water Softening and Filtering Control Valves D-1303-004</t>
  </si>
  <si>
    <t>D-1303-004</t>
  </si>
  <si>
    <t>electromagnetic compatibility
Mechanical safety  
Council Directive 2014/30/EU
Council Directive 2014/35/EU</t>
  </si>
  <si>
    <t>https://polletgroupintranet.sharepoint.com/:b:/s/PG_CORP_MKT/EVcK-n1BY0VNrcp2Hrrk0_8BkW-KhImJQhDgrY7iWTrdqw?e=5VnYCO</t>
  </si>
  <si>
    <t>Valves Clack System Controller D-3030-01-004</t>
  </si>
  <si>
    <t>D-3030-01-004</t>
  </si>
  <si>
    <t>Low Voltage Directive, EMC Directive and RoHS Directive.
Electromagnetic compatibility
Council Directive 2014/35/EU
Council Directive 2014/30/EU
Council Directive 2011/65/EU</t>
  </si>
  <si>
    <t>https://polletgroupintranet.sharepoint.com/:b:/s/PG_CORP_MKT/EZ2Y7W7IBn5Ghs--WwE_MDYBs5djoJSSV1b2sJWaLiMPOA?e=gzn4x7</t>
  </si>
  <si>
    <t>Valves Runxin NSF/ANSI 44</t>
  </si>
  <si>
    <t>C0110917 - 01</t>
  </si>
  <si>
    <t>COMPONENTS: Valves, Water Softener[1]  
TM.F116/F70G[2]  
TM.F56AQ[3] [4]  
TM.F56BQ[3] [4]  
TM.F56CQ[3] [4]  
TM.F56EQ[3] [4]  
TM.F56FQ[3] [4]  
TM.F63RX[3] [5]  
TM.F64AQ[3] [4]  
TM.F64BQ[3] [4]  
TM.F64CQ[3] [4]  
TM.F64EQ[3] [4]  
TM.F65RY[3] [5] [6]  
TM.F67R[5]  
TM.F68RX[3] [5] [6]  
TM.F69RY[3] [5] [6]  
TM.F71R[3] [5]  
TM.F79R[5] [7]  
TM.F82RX[5] [6] [8]  
TM.F92RX[5] [6] [9]  
TM.F92RX/F70E[5] [6] [9]  
aquex 610410[3]  
aquex 610413[3]  
aquex 610416[3]  
aquex 610418[3]</t>
  </si>
  <si>
    <t>https://polletgroupintranet.sharepoint.com/:b:/s/PG_CORP_MKT/EQOUZFTt4c9Ls2F4gIj1gEwBcbt5oI4DPtmH64hIRuMs4w?e=7f3TdM</t>
  </si>
  <si>
    <t>United States</t>
  </si>
  <si>
    <t>Valves - Runxin</t>
  </si>
  <si>
    <t>Valves Runxin NSF/ANSI/CAN 61</t>
  </si>
  <si>
    <t>C0111078 - 01</t>
  </si>
  <si>
    <t>Mechanical Devices
Trade Designation Size Temp Material
Valves[1] [2]  
N56DQ[3] 2" CLD 23 MLTPL  
N64DQ[3] 2" CLD 23 MLTPL  
N64FQ[3] 1 1/2" CLD 23 MLTPL  
N74RX[4] 2" CLD 23 MLTPL  
N75RX[4] 2" CLD 23 MLTPL  
N77RX[4] 2" CLD 23 MLTPL  
aquex 610414 2" CLD 23 MLTPL  
aquex 610419 2" CLD 23 MLTPL
[1] Certified for use in water treatment plants. These valves are not evaluated for use in  
the water transmission line or in a building distribution system.  
[2] Sizes refer to the inlet connection.  
[3] 'Q' refers to the material of hand shank and is denoted as a 1, 2, or 3, which represent  
different materials.  
[4] 'X' refers to the measurement method and may be 1, 2, or 3. 'R' refers to the  
configuration of control box and may be letter 'A' to 'Z'.</t>
  </si>
  <si>
    <t>https://polletgroupintranet.sharepoint.com/:b:/s/PG_CORP_MKT/EUoszPyYisNBl5TNQAMJA3sBr99gDPTOg-jcfs2HmBcDzw?e=YaeXA2</t>
  </si>
  <si>
    <t>Softeners Suko Evolve Electronic Monoblock 28,3L</t>
  </si>
  <si>
    <t>2014/30/EU
2014/35/EU
2006/42/EC
2011/65/EU
2014/68/EU
Electromagnetic Compatibility
Low Voltage Directive
Machinery Directive
ROHS directive
Pressure Equipment Directive</t>
  </si>
  <si>
    <t>https://polletgroupintranet.sharepoint.com/:b:/s/PG_CORP_MKT/EUIaPAZXfClAlFKJWKWjQ7kBENWQeHQMrNuEzWCQ9JL-sA?e=BeLgdZ</t>
  </si>
  <si>
    <t>Softeners Suko Evolve Electronic Monoblock 25L</t>
  </si>
  <si>
    <t>https://polletgroupintranet.sharepoint.com/:b:/s/PG_CORP_MKT/EW9ESxTTyHFKn6nJTcJGsB8B-uzVVABdmE_xipPP5Mq8Jg?e=GJdzzL</t>
  </si>
  <si>
    <t>CE Pressure vessels Harbin First Line FRP</t>
  </si>
  <si>
    <t>01 202 CHI/U-16 0011-20</t>
  </si>
  <si>
    <t>Fiberglass Reinforced Plastic(FRP) Pressure Vessels</t>
  </si>
  <si>
    <t>https://polletgroupintranet.sharepoint.com/:b:/s/PG_CORP_MKT/EWlu4hapG4VOtwshNJoEznoB_hVSE32jqhkNTKkknW3t4w?e=vazmUp</t>
  </si>
  <si>
    <t>Valves Clack XMEGA Microcontroller 3</t>
  </si>
  <si>
    <t>D-12147-013</t>
  </si>
  <si>
    <t xml:space="preserve">EN 61000-6-1:2007 EN 61000-6-3:2007/A1:2011/AC:2012 EN 12100:2010 EN 60204:2018 EN IEC 63000:2018 </t>
  </si>
  <si>
    <t>https://polletgroupintranet.sharepoint.com/:b:/s/PG_CORP_MKT/EczAZsuBKrFBkb9UqERI8FQBK5ZQT1z92Q7fo_25WgFsxw?e=J4XlfO</t>
  </si>
  <si>
    <t>Valves Clack Water Softening and Filtering Control Valves</t>
  </si>
  <si>
    <t>D-1303-006</t>
  </si>
  <si>
    <t xml:space="preserve">EN 61000-6-1:2007 EN 61000-6-3:2007/A1:2011/AC:2012  EN 61010-1:2010+A1:2019  EN IEC 63000:2018 </t>
  </si>
  <si>
    <t>https://polletgroupintranet.sharepoint.com/:b:/s/PG_CORP_MKT/Eb9CAIm5YXBLlIZb_9OAFEsBFLqzXLnthxOPykhZzj2alg?e=btGXwM</t>
  </si>
  <si>
    <t>Valves Clack System Controller D-3030-01-005</t>
  </si>
  <si>
    <t>D-3030-01-005</t>
  </si>
  <si>
    <t xml:space="preserve">EN 61010-1:2010 EN 61326-1:2013 EN IEC 63000:2018 </t>
  </si>
  <si>
    <t>https://polletgroupintranet.sharepoint.com/:b:/s/PG_CORP_MKT/EQFpi4pdKTxMkwxBH8IkAx0BTlvHsX3Y3-IiUSvN7Tg8Ww?e=wXN0ql</t>
  </si>
  <si>
    <t>Valves Clack WiFi Board and Valves with V4228</t>
  </si>
  <si>
    <t>D-V4228-003</t>
  </si>
  <si>
    <t xml:space="preserve">EN 62368-1:2014 EN 61010-1:2010 EN 300 328 V2.1.1 EN 301 489-1 V1.9.2 EN 301 489-17 V3.2.0 EN 61326:2013 EN IEC 63000:2018 </t>
  </si>
  <si>
    <t>https://polletgroupintranet.sharepoint.com/:b:/s/PG_CORP_MKT/EeHBOhkMRU9DlXmjvhu2reMBHlsMLEhDDAxuok8SVPl5Xg?e=MOn83l</t>
  </si>
  <si>
    <t>Pressure vessels Pentair Blowmolded Tank Family Pentair</t>
  </si>
  <si>
    <t>RoHS Directive 2011/65/EC  
PED 2014/68/UE</t>
  </si>
  <si>
    <t>https://polletgroupintranet.sharepoint.com/:b:/s/PG_CORP_MKT/EcOmjk5FtOtBkiUs2pRzh7EBGSy0XokRs6Hl8wTkzUaq9Q?e=bOK0RC</t>
  </si>
  <si>
    <t>Pressure vessels Pentair Rotomolded Flanged Tank Family</t>
  </si>
  <si>
    <t>https://polletgroupintranet.sharepoint.com/:b:/s/PG_CORP_MKT/EdU5i9s6dDRMqhTtpEAsWRcB3KUPFXRgr8pRvwxWDo3kJA?e=ilzlSx</t>
  </si>
  <si>
    <t>Pressure vessels Pentair Rotomolded Threaded Tank Family</t>
  </si>
  <si>
    <t>https://polletgroupintranet.sharepoint.com/:b:/s/PG_CORP_MKT/EajvvxfKQmBLrS4aeg-UeuYBy0YZd20wPnvEnOoKkWbC1A?e=FciG97</t>
  </si>
  <si>
    <t xml:space="preserve">Valves Clack V4197 Commercial Valve and Controller </t>
  </si>
  <si>
    <t>D-CV-IE-001</t>
  </si>
  <si>
    <t xml:space="preserve">meets the safety objectives and protection requirements of the EMC Directive based on the application of the standard listed below. </t>
  </si>
  <si>
    <t>https://polletgroupintranet.sharepoint.com/:b:/s/PG_CORP_MKT/EStZb67XniZBhJx5GI4hs4EBwEJ7QGbK7njgAH7sOP9FjQ?e=WQxBY9</t>
  </si>
  <si>
    <t>Valves Clack V4197 Valve and Controller  UKCA</t>
  </si>
  <si>
    <t>D-CV-UK-001</t>
  </si>
  <si>
    <t>meets the safety objectives and protection requirements of the EMC Regulations based on the application of the standard listed below.</t>
  </si>
  <si>
    <t>https://polletgroupintranet.sharepoint.com/:b:/s/PG_CORP_MKT/EZrPvGifewJOnQ0qnhGjv3YBgGlm-Mden4uFGtQPPj2LkA?e=TcdlaJ</t>
  </si>
  <si>
    <t>UKCA</t>
  </si>
  <si>
    <t>Valves Clack V4197 Disc Valve and Controller</t>
  </si>
  <si>
    <t>D-DV-IE-001</t>
  </si>
  <si>
    <t>meets the safety objectives and protection requirements of the EMC Directive based on the application of the standard listed below.</t>
  </si>
  <si>
    <t>https://polletgroupintranet.sharepoint.com/:b:/s/PG_CORP_MKT/ESApGjBT1OlGimvJ2RW5q14B-6xvbJDiGmNp-666ahHlxg?e=mbUyRU</t>
  </si>
  <si>
    <t>Valves Clack V4197 Disc Valve and Controller UKCA</t>
  </si>
  <si>
    <t>D-DV-UK-001</t>
  </si>
  <si>
    <t>https://polletgroupintranet.sharepoint.com/:b:/s/PG_CORP_MKT/Ea1Y9pSSKGVPjpeA8BKbnogBrWEL79cEkidQh4hD8E1nhQ?e=ebCzau</t>
  </si>
  <si>
    <t>Valves Clack System Controller</t>
  </si>
  <si>
    <t>D-SC-IE-001</t>
  </si>
  <si>
    <t>meets the safety objectives and protection requirements of the EMC Directive and Low Voltage Directive based on the application of the standard listed below</t>
  </si>
  <si>
    <t>https://polletgroupintranet.sharepoint.com/:b:/s/PG_CORP_MKT/ERX2Hnb7LfhHt77tUPWKI0ABLtQ_J1vcU8-mAY2DxGWisg?e=3VqO9G</t>
  </si>
  <si>
    <t>Valves Clack System Controller UKCA</t>
  </si>
  <si>
    <t>D-SC-UK-001</t>
  </si>
  <si>
    <t>https://polletgroupintranet.sharepoint.com/:b:/s/PG_CORP_MKT/EW90uSrHA_lGsMhWwdpx7kkBJo35Dv5Mg4CZHswUZQnCQQ?e=OuwehI</t>
  </si>
  <si>
    <t>Valves Clack V4228 WiFi Board UK</t>
  </si>
  <si>
    <t>D-WFB-UK-001</t>
  </si>
  <si>
    <t>https://polletgroupintranet.sharepoint.com/:b:/s/PG_CORP_MKT/Eb2wmegoR2xKtxhNlhWaaX0BOuyThhfoTo5mfP0yzVNy2w?e=wo2gfj</t>
  </si>
  <si>
    <t xml:space="preserve">Valves Clack V4228 WiFi Board </t>
  </si>
  <si>
    <t>D-WFB-IE-002</t>
  </si>
  <si>
    <t>https://polletgroupintranet.sharepoint.com/:b:/s/PG_CORP_MKT/EbsNfCRQ-_ZHsAb2s8uiCtwBTuXdWhIkRGbXnbmS08w8Qg?e=WfXsSw</t>
  </si>
  <si>
    <t>Valves Clack Control Valves with XMEGA Microcontroller</t>
  </si>
  <si>
    <t>D-CVX-IE-002</t>
  </si>
  <si>
    <t xml:space="preserve">Water Softening and Filtering Control Valves with XMEGA Microcontroller Boards Installed </t>
  </si>
  <si>
    <t>https://polletgroupintranet.sharepoint.com/:b:/s/PG_CORP_MKT/EWXReckmgu9MqClFs9D_Mb4B1KQ41cI2AUN0aAkB6o_BCw?e=AFytzJ</t>
  </si>
  <si>
    <t>Valves Clack Control Valves with XMEGA Microcontroller UKCA</t>
  </si>
  <si>
    <t>D-CVX-UK-002</t>
  </si>
  <si>
    <t>https://polletgroupintranet.sharepoint.com/:b:/s/PG_CORP_MKT/ETVIgzUXx2NKtYcjdF4GjRIBvGvmMC_k-qwn4x-wsbUbKQ?e=AvgHnE</t>
  </si>
  <si>
    <t>Valves Clack Piston Control Valve</t>
  </si>
  <si>
    <t>D-PCV-IE-002</t>
  </si>
  <si>
    <t>conforms to the requirements of Council Directive 2014/30/EU on the approximation of the laws of the member state relating to electromagnetic compatibility</t>
  </si>
  <si>
    <t>https://polletgroupintranet.sharepoint.com/:b:/s/PG_CORP_MKT/Eck0pQlMbY9Ds51DRajznl0BAjnFRtEXqSqbzUnY7GI6VQ?e=Edi6c7</t>
  </si>
  <si>
    <t>Valves Clack Piston Control Valve UKCA</t>
  </si>
  <si>
    <t>D-PCV-UK-002</t>
  </si>
  <si>
    <t>https://polletgroupintranet.sharepoint.com/:b:/s/PG_CORP_MKT/EXfrRKDOyf9Ou9I_deFq6AcBsGo8Ex11TXWoARkbMMe-8A?e=EhStUL</t>
  </si>
  <si>
    <t>Other XY POWER SUPPLY LIMITED 2</t>
  </si>
  <si>
    <t>4300124.01AOC</t>
  </si>
  <si>
    <t>https://polletgroupintranet.sharepoint.com/:b:/s/PG_CORP_MKT/EZRpGNSoWWtCnQ23BYYDrg8BKv_nli_xzy3YWV3CYMgW1w?e=LuztUM</t>
  </si>
  <si>
    <t>CE Softeners Canature CS &amp; MN</t>
  </si>
  <si>
    <t>SHEM230900619101HSC</t>
  </si>
  <si>
    <t>Water softeners; Models:  
CS6L, CS6H, CS6H Slide Cover, CS7L, CS7M, CS7H, CS10L, CS10H,  
CS10H-Slide Cover, CS12H, CS13H, CS16H, CS17H, Duplex Softener,  
CS1L, CS1H, CS2L, CS2H, CS3H, CS3M, CS4H High Cover, CS4L,  
CS4H-II, CS4H Slide Cover, CS5H, CS5H-MO, CS6S, CS8H, CS8H-PLUS,  
CS11H, CS15H, CS15H II, CS18H, CS8F, CS20H, CS21H, CS22H, Wall  
Mounted Softener, 85HE-TA, CSF 25H, MN06H, MN09H, CS19H, CS24H</t>
  </si>
  <si>
    <t>https://polletgroupintranet.sharepoint.com/:b:/s/PG_CORP_MKT/ETwG8dCPdpFMnyoxFfWXuL8BEpxuW-L7DDQGnR1lgru4XQ?e=jhvVB5</t>
  </si>
  <si>
    <t>Other XY POWER SUPPLY LIMITED 1</t>
  </si>
  <si>
    <t>4300125.01AOC V1.0</t>
  </si>
  <si>
    <t>https://polletgroupintranet.sharepoint.com/:b:/s/PG_CORP_MKT/Eb2gahYWvetHtQ6a5ud65KYB7FyXHDsxZK0G7Q0oWJrDbw?e=CUGXVS</t>
  </si>
  <si>
    <t>Resin Test Report Amberlite HPR1100 Na</t>
  </si>
  <si>
    <t>5-0287/24 T01 EN</t>
  </si>
  <si>
    <t>Testing of ion exchange resins for softening systems for drinking water installations according to
DIN EN 12873-3 (2019/05) in combination with DIN 19636-100 (2023/05)</t>
  </si>
  <si>
    <t>https://polletgroupintranet.sharepoint.com/:b:/s/PG_CORP_MKT/EdsDDEl0SkNCpHCsIryqLr8B7LlVn8V-8dl3l0ELktRauA?e=bAUAE6</t>
  </si>
  <si>
    <t>UV Zhejiang Zuan Bang Whole House UV Water Purification System</t>
  </si>
  <si>
    <t>SHEM241000680401HSC</t>
  </si>
  <si>
    <t>https://polletgroupintranet.sharepoint.com/:b:/s/PG_CORP_MKT/EeMf2fCi6ndPpz7R7JyRlaABNXZFT_ftThJn9OiTnBV5yQ?e=bcRZ59</t>
  </si>
  <si>
    <t>5-0663/24 T01</t>
  </si>
  <si>
    <t>Untersuchung von lonenaustauscherharzen für Enthärtungsanlagen für die Trinkwasser-
Installation nach DIN EN 12873-3 (2019/05) in Kombination mit DIN 19636-100 (2023/05)</t>
  </si>
  <si>
    <t>https://polletgroupintranet.sharepoint.com/:b:/s/PG_CORP_MKT/EVIrb4e45jBPoE4WIO5sO-sB6KpEByXqC6xZm70H0NZgrg?e=ovUxTw</t>
  </si>
  <si>
    <t>DIN</t>
  </si>
  <si>
    <t>Filter ANSI 42 HydroCure® Melt Blown Filters</t>
  </si>
  <si>
    <t>COMPONENTS: Filter Cartridges[1] [Pb]
HydroCure® Melt Blown Filters DGXXXXYYYYZZZZZZ[3] 				  	
HydroCure® Melt Blown Filters MBAABBBBCCCC[2]</t>
  </si>
  <si>
    <t>https://polletgroupintranet.sharepoint.com/:i:/s/PG_CORP_MKT/EZVE9yO0kClNoJa800DfnLUBHrqkVXMglg-dvZwSdHq5xA?e=01dDeR</t>
  </si>
  <si>
    <t>Softeners ANSI 44 Clack</t>
  </si>
  <si>
    <t>https://polletgroupintranet.sharepoint.com/:w:/s/PG_CORP_MKT/EbgTdkYuKQpModv355HwC2YBi6juaJIIT6h8VjWcGgvQjA?e=anvme1</t>
  </si>
  <si>
    <t>Filter ANSI/CAN 61 Clack With Birm®</t>
  </si>
  <si>
    <t>https://polletgroupintranet.sharepoint.com/:w:/s/PG_CORP_MKT/ERXgh3C-TqhCuL-CB0ksJS4BEDVZZOCUNvSdFLAChcryLw?e=bNx98d</t>
  </si>
  <si>
    <t>United States, Canada</t>
  </si>
  <si>
    <t>Filter ANSI/CAN 61 Clack Filter Media Filter-Ag Plus®</t>
  </si>
  <si>
    <t>https://polletgroupintranet.sharepoint.com/:w:/s/PG_CORP_MKT/Eeo79Lvb4xxBikIqwyjAtiIB7r3AGDQWRn1n6nxul0Zoww?e=iR1izQ</t>
  </si>
  <si>
    <t>Filter ANSI/CAN 61 Clack Filter Media Filter-Ox™</t>
  </si>
  <si>
    <t>https://polletgroupintranet.sharepoint.com/:w:/s/PG_CORP_MKT/Ef0jzSu8e7hLiYzt3yeSP4UBHDvl1qJr7yqcEaIbdN_QiQ?e=xH5zSL</t>
  </si>
  <si>
    <t>Drinking Water Systems ANSI/CAN 372 Clack</t>
  </si>
  <si>
    <t>https://polletgroupintranet.sharepoint.com/:w:/s/PG_CORP_MKT/EUusdaW-fbpLqdjfGYXiUJkBeAKA6rI-kIg9miJGeJi6Vg?e=AN046d</t>
  </si>
  <si>
    <t>Drinking Water Systems</t>
  </si>
  <si>
    <t>NSF Canature General overview</t>
  </si>
  <si>
    <t>All NSF certified products (Canature)</t>
  </si>
  <si>
    <t>http://info.nsf.org/Certified/DWTU/Listings.asp?Standard=044&amp;Company=C0001710&amp;</t>
  </si>
  <si>
    <t>Valves Clack with XMEGA Microcontroller</t>
  </si>
  <si>
    <t>D-WSFCV-IE-001</t>
  </si>
  <si>
    <t>Machinery Directive 2006/42/EC
(Reg. (EU) 2023/1230)</t>
  </si>
  <si>
    <t>https://polletgroupintranet.sharepoint.com/:b:/s/PG_CORP_MKT/EfUtDVJN9rtFvLyRko6xeaQBqYmnXwdr6JOpOSQHS8afEQ?e=qbxIoc</t>
  </si>
  <si>
    <t>Red color indicates certificates that are expired.</t>
  </si>
  <si>
    <t>If you have any questions, feedback or information regarding certificates,</t>
  </si>
  <si>
    <t>Orange color indicates certificates that will expire within 180days.</t>
  </si>
  <si>
    <r>
      <rPr>
        <sz val="12"/>
        <color theme="1"/>
        <rFont val="Calibri"/>
        <family val="2"/>
        <scheme val="minor"/>
      </rPr>
      <t xml:space="preserve">please contact </t>
    </r>
    <r>
      <rPr>
        <b/>
        <sz val="12"/>
        <color theme="1"/>
        <rFont val="Calibri"/>
        <family val="2"/>
        <scheme val="minor"/>
      </rPr>
      <t xml:space="preserve">pawel.oslislok@pwg.be </t>
    </r>
    <r>
      <rPr>
        <sz val="12"/>
        <color theme="1"/>
        <rFont val="Calibri"/>
        <family val="2"/>
        <scheme val="minor"/>
      </rPr>
      <t xml:space="preserve">or </t>
    </r>
    <r>
      <rPr>
        <b/>
        <sz val="12"/>
        <color theme="1"/>
        <rFont val="Calibri"/>
        <family val="2"/>
        <scheme val="minor"/>
      </rPr>
      <t>johan.lansens@pwg.be</t>
    </r>
  </si>
  <si>
    <t>Renewal
in progress?</t>
  </si>
  <si>
    <t>Valves Cappers Vannes industriellles</t>
  </si>
  <si>
    <t>19 ACC LY 306</t>
  </si>
  <si>
    <t>https://polletgroupintranet.sharepoint.com/:b:/s/PG_CORP_MKT/ERLQTW1cOfFIgxde6-epzywBPOMEFswQMPNcZWW46UGNfA?e=XzRLPs</t>
  </si>
  <si>
    <t>UV Sita Stainless steel bodies &amp; sensors</t>
  </si>
  <si>
    <t>1905378</t>
  </si>
  <si>
    <t>RANGE OF UV DISINFECTION UNITS INCORPORATING STAINLESS STEEL BODIES &amp;  
SENSORS</t>
  </si>
  <si>
    <t>https://polletgroupintranet.sharepoint.com/:b:/s/PG_CORP_MKT/ERixy5kPsnJMqZiczQTIBkQB4G5yYxdhSNwAPIBSr8VEMA?e=4hgeoL</t>
  </si>
  <si>
    <t>UV SITA DM 174 Desinfection unit IT Series Model 40 IT</t>
  </si>
  <si>
    <t>ICIM-CAP-010237-00</t>
  </si>
  <si>
    <t>DM 174  
Desinfection unit IT Series Model 40 IT</t>
  </si>
  <si>
    <t>https://polletgroupintranet.sharepoint.com/:b:/s/PG_CORP_MKT/EUxhtddSydlAoeSGu-k1KfkBd_zviCb9BcKYwnc7Otgd2w?e=0Am7Sf</t>
  </si>
  <si>
    <t>Italy</t>
  </si>
  <si>
    <t>Cartouches Atlas Filtri CA 4-10 SE</t>
  </si>
  <si>
    <t>20 ACC LY 235</t>
  </si>
  <si>
    <t>CA 4/5/7/10 SE SX/PB/BX</t>
  </si>
  <si>
    <t>https://polletgroupintranet.sharepoint.com/:b:/s/PG_CORP_MKT/EU58pM79bpVLlpCY5wxK3KMB_Hh4tVrKhKmSfZIEgF-0Sg?e=9PNXAN</t>
  </si>
  <si>
    <t>HDPE Pressure Vessels_Wave Cyber</t>
  </si>
  <si>
    <t>19 ACC LY 315</t>
  </si>
  <si>
    <t>https://polletgroupintranet.sharepoint.com/:b:/s/PG_CORP_MKT/EUITJ1qLmIZHuokQCTK2w4wBZ-Qn-2RWnSn64P9gqsOtcQ?e=I4dJSI</t>
  </si>
  <si>
    <t>Composant d'accessoires Noval/PPI Fritte en PA</t>
  </si>
  <si>
    <t>19 MAT LY 138</t>
  </si>
  <si>
    <t>PPI-SLS-X001  
Couleur du meteriau: Blanc  
3cm2 / L</t>
  </si>
  <si>
    <t>https://polletgroupintranet.sharepoint.com/:b:/s/PG_CORP_MKT/EbcDRGgWAUdIoygUWhqobEwB-NTMS9WmFfTMrmIk6Id1EA?e=iGin1L</t>
  </si>
  <si>
    <t>Filters Airwatec Cintropur 1",1"1/4, 1"1/2</t>
  </si>
  <si>
    <t>19 ACC LY 388</t>
  </si>
  <si>
    <t>CINTROPUR NW 280 1"  
CINTROPUR NW 340 1 1/4"  
CINTROPUR NW 400 1 1/2"</t>
  </si>
  <si>
    <t>https://polletgroupintranet.sharepoint.com/:b:/s/PG_CORP_MKT/ERqqrclkaw9OquHCve0j6PQBh4wUzCeNjhL8LlRvkm_q3g?e=SiXz4h</t>
  </si>
  <si>
    <t>Adocisseur Pentair Evolio 255/760</t>
  </si>
  <si>
    <t>19 ACC LY 578</t>
  </si>
  <si>
    <t>8L
15L
20L
30L</t>
  </si>
  <si>
    <t>https://polletgroupintranet.sharepoint.com/:b:/s/PG_CORP_MKT/ETktyj3-QLtDvJH23nsdQxEBwnbrktqMKYnJZTeuglHEPA?e=CYVL03</t>
  </si>
  <si>
    <t>Check  Valve Neoperl UK Backflow Prevention Devices</t>
  </si>
  <si>
    <t>Spring loaded, resilient trim, in-line check valve cartridges with plastic guide, stem and body
and NBR or EPDM rubber 'O'-rings.</t>
  </si>
  <si>
    <t>https://polletgroupintranet.sharepoint.com/:b:/s/PG_CORP_MKT/EQhqyo87bKpHnOTxD23cTCgBIWyrTsrN-kgFYkq7-S4MLQ?e=5AxzZM</t>
  </si>
  <si>
    <t>UK-REG4</t>
  </si>
  <si>
    <t>Pressure vessels Canature HDPE, PA, EPDM</t>
  </si>
  <si>
    <t>B.BK.60110.0075.2022</t>
  </si>
  <si>
    <t>Zbiorniki ciśnieniowe o średnicach od 05' do 63'; wysokościach od 13 do 86 cali;
Zbiornik ciśnieniowy 06x16, Zbiornik ciśnieniowy 08x19, Zbiornik ciśnieniowy
08x25, Zbiornik ciśnieniowy 08x35, Zbiornik ciśnieniowy 08x40,
Zbiornik ciśnieniowy 09x14</t>
  </si>
  <si>
    <t>https://polletgroupintranet.sharepoint.com/:b:/s/PG_CORP_MKT/EWeKPcNP_-1Al-OCpzLVw3QBovG2Q7659zOWB9TIEksaRw?e=Kodbfi</t>
  </si>
  <si>
    <t>Poland</t>
  </si>
  <si>
    <t>PIB Poland</t>
  </si>
  <si>
    <t>Softeners Runxin Residential Directive 2011/65/EU &amp; Amendment 2015/863/EU</t>
  </si>
  <si>
    <t>ISETC.002820200417</t>
  </si>
  <si>
    <t>Type of products:  
Residential softeners  
RL-R30, RL-R50, RL-R60, RL-R80, RL-R100, RL-R110, RL-R120, RL-R150,  
RL-R200, RL-R250, RL-R300, RL-S30, RL-S50, RL-S60, RL-S80, RL-S100,  
RL-S110, RL-S120, RL-S150, RL-S200, RL-S250, RL-S300</t>
  </si>
  <si>
    <t>https://polletgroupintranet.sharepoint.com/:b:/s/PG_CORP_MKT/EYHUULDoMqNEhgK5wKraVa8BiOFt40lXugIBfLnQtRmD5g?e=iKog22</t>
  </si>
  <si>
    <t>Valves Runxin Multi-functional Directive 2011/65/EU and Amendment 2015/ 863/EU</t>
  </si>
  <si>
    <t>ISETC.002720200417</t>
  </si>
  <si>
    <t>Product type:  
Multi-functional Flow Control Valve for Water Treatment Systems
MODEL(S): TM.F</t>
  </si>
  <si>
    <t>https://polletgroupintranet.sharepoint.com/:b:/s/PG_CORP_MKT/EcSvcxMknZJMno4bTLGskgUBz7MLnPEyfYKaiv0XObcNEA?e=jtlsjy</t>
  </si>
  <si>
    <t>Valves Runxin Multi-functional Low voltage directive 2014/35/EU &amp; EMC 2014/30/EU</t>
  </si>
  <si>
    <t>ISETC.002620200417</t>
  </si>
  <si>
    <t>Multi-functional Flow Control Valve for Water Treatment Systems
MODEL(S): TM.F</t>
  </si>
  <si>
    <t>https://polletgroupintranet.sharepoint.com/:b:/s/PG_CORP_MKT/ERxYG8cWtc9JuF8POwPAXRABe7mduKlQFyLph-0GI6_eLw?e=hWiKCJ</t>
  </si>
  <si>
    <t>Resin Sunresin SEPLITE Monojet SC3100 (2x mod)</t>
  </si>
  <si>
    <t>SO 009/20</t>
  </si>
  <si>
    <t>SEPLITE Monojet SC3100 (2x mod)</t>
  </si>
  <si>
    <t>https://polletgroupintranet.sharepoint.com/:b:/s/PG_CORP_MKT/Edtnlu5Lt1JJjFbukOL1qhYBI257DTRR_xJ12SkBxzMLTw?e=RCN3Ms</t>
  </si>
  <si>
    <t>Resins Lanxess Lewatit S 1568, Lewatit S 1567 &amp; Lewatit MonoPlus S107 NS</t>
  </si>
  <si>
    <t>Lewatit S 1568, Lewatit S 1567 &amp; Lewatit MonoPlus S107 NS'. Brown coloured, translucent ion exchange resins. For use with water up to 23°C</t>
  </si>
  <si>
    <t>https://www.wrasapprovals.co.uk/approvals-directory/?company=16329</t>
  </si>
  <si>
    <t>ISO9001 Canature Health Technology</t>
  </si>
  <si>
    <t>FM 711830</t>
  </si>
  <si>
    <t>ISO9001 The design and manufacture of water purification equipment and its core components.</t>
  </si>
  <si>
    <t>https://polletgroupintranet.sharepoint.com/:b:/s/PG_CORP_MKT/EQY39CejLqZEql8FKl6Kn50BhGo1DMYIwuWD2smi7QIx1A?e=IV6bvp</t>
  </si>
  <si>
    <t>ISO14001 Canature Health Technology</t>
  </si>
  <si>
    <t>EMS 711832</t>
  </si>
  <si>
    <t>ISO14001 The design and manufacture of water purification equipment and its core components.</t>
  </si>
  <si>
    <t>https://polletgroupintranet.sharepoint.com/:b:/s/PG_CORP_MKT/EUJBIA3pvgtMkdRkDZ5jhtgBhB5JgGp4Zz4xGGtVlk_zSg?e=8v9txM</t>
  </si>
  <si>
    <t>Pressure Vessels Canature 8x17 and more</t>
  </si>
  <si>
    <t>20 ACC LY 356</t>
  </si>
  <si>
    <t>https://polletgroupintranet.sharepoint.com/:b:/s/PG_CORP_MKT/Ee8MslBR66BEp_ugYNs2-QwB4QKwOF0OqDaxvOPM4REl2A?e=e24Sxz</t>
  </si>
  <si>
    <t>WRAS Pressure vessels Pentair Polyethylene</t>
  </si>
  <si>
    <t>2007073</t>
  </si>
  <si>
    <t>Model number:  
C-****-A*-NI, DPEX****, DPEX*****, Q-****-A*, RT-****-P*, RT-****-A*  
RT-****-P*-NI &amp; RT-****-A*-NI RANGE OF POLYETHYLENE PRESSURE VESSELS</t>
  </si>
  <si>
    <t>https://polletgroupintranet.sharepoint.com/:b:/s/PG_CORP_MKT/EYP5cGB_7YVNoUg9cKrKZs4BZ7BtnPwAFF65ufWyzs2NHQ?e=zsSMuj</t>
  </si>
  <si>
    <t>WRAS Pressure vessels Pentair C-1468-F*HW</t>
  </si>
  <si>
    <t>2007061</t>
  </si>
  <si>
    <t>Pressure vessel C-1468-F*HW</t>
  </si>
  <si>
    <t>https://polletgroupintranet.sharepoint.com/:b:/s/PG_CORP_MKT/EQ8djsX6f2VNnRW9wOuJpGQB0-t4-tpiGsiQNYuDBHKoPw?e=A972Vm</t>
  </si>
  <si>
    <t>Filter Hangzhou Tiger Water Bag Filter Housing</t>
  </si>
  <si>
    <t>IN-HZ-5805-22087-003 Rev.0</t>
  </si>
  <si>
    <t>https://polletgroupintranet.sharepoint.com/:f:/s/PG_CORP_MKT/EokJNtiQ7jBBjLTxy9W_ZAcBWR41KLlwwKq522qcA6PEeQ?e=bB79fB</t>
  </si>
  <si>
    <t xml:space="preserve">Yes </t>
  </si>
  <si>
    <t>Resins Lanxess Lewatit S 8227 &amp; S 8229</t>
  </si>
  <si>
    <t>Lewatit S 8227 &amp; S 8229. White coloured ion exchange resins. For use with water up to 23°C</t>
  </si>
  <si>
    <t>Filters Airwatec Cintropur SL160</t>
  </si>
  <si>
    <t>20 ACC LY 298</t>
  </si>
  <si>
    <t>Cintropur filters with transparent body  
Cintropur SL 160  
Cintropur SL 240  
Cintropur SL 240 TE DUO  
Cintropur SL 240 TE TRIO</t>
  </si>
  <si>
    <t>https://polletgroupintranet.sharepoint.com/:b:/s/PG_CORP_MKT/EXgnSdQItHlDkCYajBwhgz4BuEotEKpcjd_tR_Ps7PY0nA?e=vZbZBk</t>
  </si>
  <si>
    <t>26 ACC NY 703</t>
  </si>
  <si>
    <t>https://polletgroupintranet.sharepoint.com/:b:/s/PG_CORP_MKT/IQDI6Ewjz5ttRp-knNEyDsYKAS9GXpHCwbWNHpR2jMG_ceg?e=Df8Loq</t>
  </si>
  <si>
    <t>Flexibles IFT Groupe Flexibles de raccordement IFT - tuyau PEX</t>
  </si>
  <si>
    <t>26 ACCNY 704</t>
  </si>
  <si>
    <t>Flexible de raccordement IFT - DN6 tube inteme en EPDN- longueur 10 cm raceords en laiton type P</t>
  </si>
  <si>
    <t>Flexible de raccordement IFT - DN6 tube inteme en PEX- longueur 10 cm raceords en laiton type P</t>
  </si>
  <si>
    <t>https://polletgroupintranet.sharepoint.com/:b:/s/PG_CORP_MKT/IQCb95GR7oHvSp4jiqCapUt8ATiKV-ZafrmOjeLVk_eecj8?e=S0izlP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</si>
</sst>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yyyy\-mm\-dd\ h:mm"/>
  </numFmts>
  <fonts count="13" x14ac:knownFonts="1">
    <font>
      <sz val="11"/>
      <color theme="1"/>
      <name val="Calibri"/>
      <family val="2"/>
      <scheme val="minor"/>
    </font>
    <font>
      <sz val="11"/>
      <name val="Calibri"/>
      <family val="2"/>
    </font>
    <font>
      <sz val="11"/>
      <color theme="1"/>
      <name val="Calibri"/>
      <family val="2"/>
      <scheme val="minor"/>
    </font>
    <font>
      <b/>
      <sz val="11"/>
      <color theme="1"/>
      <name val="Calibri"/>
      <family val="2"/>
      <scheme val="minor"/>
    </font>
    <font>
      <u/>
      <sz val="11"/>
      <color theme="10"/>
      <name val="Calibri"/>
      <family val="2"/>
      <scheme val="minor"/>
    </font>
    <font>
      <sz val="9"/>
      <color indexed="81"/>
      <name val="Tahoma"/>
      <family val="2"/>
    </font>
    <font>
      <b/>
      <sz val="9"/>
      <color indexed="81"/>
      <name val="Tahoma"/>
      <family val="2"/>
    </font>
    <font>
      <b/>
      <u/>
      <sz val="11"/>
      <color theme="10"/>
      <name val="Calibri"/>
      <family val="2"/>
      <scheme val="minor"/>
    </font>
    <font>
      <sz val="11"/>
      <name val="Calibri"/>
      <family val="2"/>
    </font>
    <font>
      <b/>
      <sz val="12"/>
      <color theme="1"/>
      <name val="Calibri"/>
      <family val="2"/>
      <scheme val="minor"/>
    </font>
    <font>
      <b/>
      <sz val="14"/>
      <color theme="1"/>
      <name val="Calibri"/>
      <family val="2"/>
      <scheme val="minor"/>
    </font>
    <font>
      <sz val="12"/>
      <color theme="1"/>
      <name val="Calibri"/>
      <family val="2"/>
      <scheme val="minor"/>
    </font>
    <font>
      <sz val="11"/>
      <name val="Calibri"/>
      <family val="2"/>
      <scheme val="minor"/>
    </font>
  </fonts>
  <fills count="6">
    <fill>
      <patternFill patternType="none"/>
    </fill>
    <fill>
      <patternFill patternType="gray125"/>
    </fill>
    <fill>
      <patternFill patternType="solid">
        <fgColor rgb="FF00B050"/>
        <bgColor indexed="64"/>
      </patternFill>
    </fill>
    <fill>
      <patternFill patternType="solid">
        <fgColor rgb="FFFF3F3F"/>
        <bgColor indexed="64"/>
      </patternFill>
    </fill>
    <fill>
      <patternFill patternType="solid">
        <fgColor rgb="FFFFC000"/>
        <bgColor indexed="64"/>
      </patternFill>
    </fill>
    <fill>
      <patternFill patternType="solid">
        <fgColor theme="6" tint="0.39997558519241921"/>
        <bgColor indexed="64"/>
      </patternFill>
    </fill>
  </fills>
  <borders count="4">
    <border>
      <left/>
      <right/>
      <top/>
      <bottom/>
      <diagonal/>
    </border>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4">
    <xf numFmtId="0" fontId="0" fillId="0" borderId="0"/>
    <xf numFmtId="164" fontId="1" fillId="0" borderId="1"/>
    <xf numFmtId="0" fontId="2" fillId="0" borderId="1"/>
    <xf numFmtId="165" fontId="1" fillId="0" borderId="1"/>
    <xf numFmtId="0" fontId="4" fillId="0" borderId="0" applyNumberFormat="0" applyFill="0" applyBorder="0" applyAlignment="0" applyProtection="0"/>
    <xf numFmtId="0" fontId="2" fillId="0" borderId="1"/>
    <xf numFmtId="0" fontId="2" fillId="0" borderId="1"/>
    <xf numFmtId="0" fontId="2" fillId="0" borderId="1"/>
    <xf numFmtId="0" fontId="2" fillId="0" borderId="1"/>
    <xf numFmtId="0" fontId="2" fillId="0" borderId="1"/>
    <xf numFmtId="165" fontId="8" fillId="0" borderId="1"/>
    <xf numFmtId="164" fontId="8" fillId="0" borderId="1"/>
    <xf numFmtId="0" fontId="2" fillId="0" borderId="1"/>
    <xf numFmtId="0" fontId="2" fillId="0" borderId="1"/>
  </cellStyleXfs>
  <cellXfs count="57">
    <xf numFmtId="0" fontId="0" fillId="0" borderId="0" xfId="0"/>
    <xf numFmtId="164" fontId="1" fillId="0" borderId="1" xfId="1" applyAlignment="1">
      <alignment horizontal="center" vertical="center"/>
    </xf>
    <xf numFmtId="0" fontId="4" fillId="0" borderId="0" xfId="4" applyNumberFormat="1"/>
    <xf numFmtId="0" fontId="3" fillId="2" borderId="0" xfId="0" applyFont="1" applyFill="1" applyAlignment="1">
      <alignment horizontal="center"/>
    </xf>
    <xf numFmtId="0" fontId="7" fillId="0" borderId="1" xfId="4" applyFont="1" applyBorder="1" applyAlignment="1">
      <alignment horizontal="center"/>
    </xf>
    <xf numFmtId="0" fontId="4" fillId="0" borderId="0" xfId="4" applyNumberFormat="1" applyAlignment="1">
      <alignment horizontal="center"/>
    </xf>
    <xf numFmtId="0" fontId="2" fillId="0" borderId="1" xfId="13"/>
    <xf numFmtId="164" fontId="8" fillId="0" borderId="1" xfId="11"/>
    <xf numFmtId="0" fontId="0" fillId="0" borderId="0" xfId="0" applyAlignment="1">
      <alignment wrapText="1"/>
    </xf>
    <xf numFmtId="0" fontId="4" fillId="0" borderId="0" xfId="4"/>
    <xf numFmtId="49" fontId="0" fillId="0" borderId="0" xfId="0" applyNumberFormat="1"/>
    <xf numFmtId="0" fontId="4" fillId="0" borderId="1" xfId="4" applyFill="1" applyBorder="1"/>
    <xf numFmtId="0" fontId="3" fillId="0" borderId="1" xfId="13" applyFont="1"/>
    <xf numFmtId="14" fontId="1" fillId="0" borderId="1" xfId="1" applyNumberFormat="1" applyAlignment="1">
      <alignment horizontal="center" vertical="center"/>
    </xf>
    <xf numFmtId="0" fontId="0" fillId="0" borderId="1" xfId="0" applyBorder="1"/>
    <xf numFmtId="0" fontId="0" fillId="0" borderId="1" xfId="0" applyBorder="1" applyAlignment="1">
      <alignment wrapText="1"/>
    </xf>
    <xf numFmtId="49" fontId="0" fillId="0" borderId="1" xfId="0" applyNumberFormat="1" applyBorder="1"/>
    <xf numFmtId="14" fontId="0" fillId="0" borderId="1" xfId="0" applyNumberFormat="1" applyBorder="1"/>
    <xf numFmtId="0" fontId="9" fillId="0" borderId="0" xfId="0" applyFont="1" applyAlignment="1">
      <alignment horizontal="left" vertical="center"/>
    </xf>
    <xf numFmtId="0" fontId="0" fillId="0" borderId="0" xfId="0" applyAlignment="1">
      <alignment horizontal="left"/>
    </xf>
    <xf numFmtId="49" fontId="2" fillId="0" borderId="1" xfId="13" applyNumberFormat="1" applyAlignment="1">
      <alignment horizontal="left"/>
    </xf>
    <xf numFmtId="49" fontId="0" fillId="0" borderId="1" xfId="0" applyNumberFormat="1" applyBorder="1" applyAlignment="1">
      <alignment horizontal="left"/>
    </xf>
    <xf numFmtId="0" fontId="9" fillId="0" borderId="0" xfId="0" applyFont="1" applyAlignment="1">
      <alignment horizontal="left" vertical="center" wrapText="1"/>
    </xf>
    <xf numFmtId="0" fontId="10" fillId="3" borderId="0" xfId="0" applyFont="1" applyFill="1"/>
    <xf numFmtId="0" fontId="10" fillId="4" borderId="0" xfId="0" applyFont="1" applyFill="1"/>
    <xf numFmtId="0" fontId="11" fillId="5" borderId="2" xfId="0" applyFont="1" applyFill="1" applyBorder="1"/>
    <xf numFmtId="0" fontId="9" fillId="5" borderId="3" xfId="0" applyFont="1" applyFill="1" applyBorder="1"/>
    <xf numFmtId="0" fontId="4" fillId="0" borderId="1" xfId="4" applyNumberFormat="1" applyBorder="1" applyAlignment="1">
      <alignment horizontal="center"/>
    </xf>
    <xf numFmtId="49" fontId="0" fillId="0" borderId="0" xfId="0" applyNumberFormat="1" applyAlignment="1">
      <alignment horizontal="left"/>
    </xf>
    <xf numFmtId="0" fontId="2" fillId="0" borderId="1" xfId="13" applyAlignment="1">
      <alignment wrapText="1"/>
    </xf>
    <xf numFmtId="0" fontId="0" fillId="0" borderId="1" xfId="0" quotePrefix="1" applyBorder="1" applyAlignment="1">
      <alignment wrapText="1"/>
    </xf>
    <xf numFmtId="0" fontId="4" fillId="0" borderId="1" xfId="4" applyBorder="1"/>
    <xf numFmtId="14" fontId="0" fillId="0" borderId="0" xfId="0" applyNumberFormat="1"/>
    <xf numFmtId="0" fontId="4" fillId="0" borderId="0" xfId="4" applyFill="1"/>
    <xf numFmtId="15" fontId="0" fillId="0" borderId="1" xfId="0" applyNumberFormat="1" applyBorder="1"/>
    <xf numFmtId="0" fontId="12" fillId="0" borderId="0" xfId="0" applyFont="1"/>
    <xf numFmtId="164" fontId="1" fillId="0" borderId="1" xfId="11" applyFont="1"/>
    <xf numFmtId="0" fontId="2" fillId="0" borderId="1" xfId="13" applyFill="1"/>
    <xf numFmtId="164" fontId="8" fillId="0" borderId="1" xfId="11" applyFill="1"/>
    <xf numFmtId="49" fontId="2" fillId="0" borderId="1" xfId="13" applyNumberFormat="1" applyFill="1" applyAlignment="1">
      <alignment horizontal="left"/>
    </xf>
    <xf numFmtId="0" fontId="2" fillId="0" borderId="1" xfId="13" applyFill="1" applyAlignment="1">
      <alignment wrapText="1"/>
    </xf>
    <xf numFmtId="0" fontId="0" fillId="0" borderId="0" xfId="0" applyFill="1"/>
    <xf numFmtId="0" fontId="7" fillId="0" borderId="0" xfId="4" applyFont="1" applyBorder="1" applyAlignment="1">
      <alignment horizontal="center"/>
    </xf>
    <xf numFmtId="0" fontId="4" fillId="0" borderId="0" xfId="4" applyNumberFormat="1" applyBorder="1" applyAlignment="1">
      <alignment horizontal="center"/>
    </xf>
    <xf numFmtId="0" fontId="7" fillId="0" borderId="1" xfId="4" applyNumberFormat="1" applyFont="1" applyBorder="1" applyAlignment="1">
      <alignment horizontal="center"/>
    </xf>
    <xf numFmtId="0" fontId="2" fillId="0" borderId="0" xfId="13" applyBorder="1"/>
    <xf numFmtId="0" fontId="0" fillId="0" borderId="1" xfId="0" applyBorder="1" applyAlignment="1">
      <alignment horizontal="left"/>
    </xf>
    <xf numFmtId="49" fontId="2" fillId="0" borderId="0" xfId="13" applyNumberFormat="1" applyBorder="1" applyAlignment="1">
      <alignment horizontal="left"/>
    </xf>
    <xf numFmtId="0" fontId="0" fillId="0" borderId="1" xfId="0" applyFill="1" applyBorder="1"/>
    <xf numFmtId="0" fontId="0" fillId="0" borderId="0" xfId="0" applyBorder="1"/>
    <xf numFmtId="49" fontId="0" fillId="0" borderId="0" xfId="0" applyNumberFormat="1" applyBorder="1" applyAlignment="1">
      <alignment horizontal="left"/>
    </xf>
    <xf numFmtId="0" fontId="4" fillId="0" borderId="0" xfId="4" applyBorder="1"/>
    <xf numFmtId="0" fontId="4" fillId="0" borderId="0" xfId="4" applyFill="1" applyBorder="1"/>
    <xf numFmtId="164" fontId="8" fillId="0" borderId="0" xfId="11" applyBorder="1"/>
    <xf numFmtId="0" fontId="2" fillId="0" borderId="1" xfId="13" applyBorder="1"/>
    <xf numFmtId="49" fontId="2" fillId="0" borderId="1" xfId="13" applyNumberFormat="1" applyBorder="1" applyAlignment="1">
      <alignment horizontal="left"/>
    </xf>
    <xf numFmtId="164" fontId="8" fillId="0" borderId="1" xfId="11" applyBorder="1"/>
  </cellXfs>
  <cellStyles count="14">
    <cellStyle name="date" xfId="1" xr:uid="{00000000-0005-0000-0000-000001000000}"/>
    <cellStyle name="date 2" xfId="11" xr:uid="{FAF121C5-4888-4995-818D-FA9F011DD43D}"/>
    <cellStyle name="datetime" xfId="3" xr:uid="{D0ED87A1-9114-4DFD-9A46-5C1D00A7F5FD}"/>
    <cellStyle name="datetime 2" xfId="10" xr:uid="{B0C9AEF0-2AA8-4195-9A5F-008CBCB1EFDD}"/>
    <cellStyle name="Hyperlink" xfId="4" builtinId="8"/>
    <cellStyle name="Normal" xfId="0" builtinId="0"/>
    <cellStyle name="Normal 2" xfId="2" xr:uid="{C6DA08B0-BFCC-43ED-A71C-150695D623F0}"/>
    <cellStyle name="Normal 3" xfId="5" xr:uid="{EAAF14F1-C220-4121-9B9D-6174763C9984}"/>
    <cellStyle name="Normal 4" xfId="6" xr:uid="{87443B4D-B46B-4CE7-8054-086378FFA128}"/>
    <cellStyle name="Normal 5" xfId="7" xr:uid="{70E7CE83-56A3-4917-A712-99532E10E2A7}"/>
    <cellStyle name="Normal 6" xfId="8" xr:uid="{39249FE1-DC2F-4051-9959-B203DA2D3DB1}"/>
    <cellStyle name="Normal 7" xfId="9" xr:uid="{7F6A7068-D07D-47A8-899F-CDC1C853DD85}"/>
    <cellStyle name="Normal 8" xfId="12" xr:uid="{D8202F71-8E78-4B89-B019-7A1AFF97A3EF}"/>
    <cellStyle name="Normal 9" xfId="13" xr:uid="{054C9674-15F9-4616-8096-461EF3979A24}"/>
  </cellStyles>
  <dxfs count="32">
    <dxf>
      <font>
        <b/>
        <i val="0"/>
      </font>
      <fill>
        <patternFill>
          <bgColor rgb="FFFFC000"/>
        </patternFill>
      </fill>
    </dxf>
    <dxf>
      <font>
        <b/>
        <i val="0"/>
      </font>
      <fill>
        <patternFill>
          <bgColor rgb="FFFF3F3F"/>
        </patternFill>
      </fill>
    </dxf>
    <dxf>
      <font>
        <b/>
        <i val="0"/>
      </font>
      <fill>
        <patternFill>
          <bgColor rgb="FFFFC000"/>
        </patternFill>
      </fill>
    </dxf>
    <dxf>
      <font>
        <b/>
        <i val="0"/>
      </font>
      <fill>
        <patternFill>
          <bgColor rgb="FFFF3F3F"/>
        </patternFill>
      </fill>
    </dxf>
    <dxf>
      <font>
        <b/>
        <i val="0"/>
      </font>
      <fill>
        <patternFill>
          <bgColor rgb="FFFFC000"/>
        </patternFill>
      </fill>
    </dxf>
    <dxf>
      <font>
        <b/>
        <i val="0"/>
      </font>
      <fill>
        <patternFill>
          <bgColor rgb="FFFF3F3F"/>
        </patternFill>
      </fill>
    </dxf>
    <dxf>
      <numFmt numFmtId="19" formatCode="dd/mm/yyyy"/>
    </dxf>
    <dxf>
      <alignment horizontal="general" vertical="bottom" textRotation="0" wrapText="1" indent="0" justifyLastLine="0" shrinkToFit="0" readingOrder="0"/>
    </dxf>
    <dxf>
      <numFmt numFmtId="30" formatCode="@"/>
      <alignment horizontal="left"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fill>
        <patternFill patternType="none">
          <fgColor indexed="64"/>
          <bgColor auto="1"/>
        </patternFill>
      </fill>
    </dxf>
    <dxf>
      <numFmt numFmtId="0" formatCode="General"/>
    </dxf>
    <dxf>
      <numFmt numFmtId="0" formatCode="General"/>
    </dxf>
    <dxf>
      <numFmt numFmtId="0" formatCode="General"/>
    </dxf>
    <dxf>
      <numFmt numFmtId="0" formatCode="General"/>
    </dxf>
    <dxf>
      <numFmt numFmtId="30" formatCode="@"/>
    </dxf>
    <dxf>
      <numFmt numFmtId="0" formatCode="General"/>
    </dxf>
    <dxf>
      <numFmt numFmtId="0" formatCode="General"/>
    </dxf>
    <dxf>
      <numFmt numFmtId="0" formatCode="General"/>
    </dxf>
    <dxf>
      <font>
        <b/>
        <i val="0"/>
        <u/>
        <color theme="10"/>
      </font>
      <numFmt numFmtId="0" formatCode="General"/>
      <alignment horizontal="center" vertical="bottom" textRotation="0" wrapText="0" indent="0" justifyLastLine="0" shrinkToFit="0" readingOrder="0"/>
    </dxf>
    <dxf>
      <numFmt numFmtId="164" formatCode="yyyy\-mm\-dd"/>
      <alignment horizontal="center" vertical="center" textRotation="0" wrapText="0" indent="0" justifyLastLine="0" shrinkToFit="0" readingOrder="0"/>
    </dxf>
    <dxf>
      <numFmt numFmtId="0" formatCode="General"/>
    </dxf>
    <dxf>
      <numFmt numFmtId="0" formatCode="General"/>
    </dxf>
    <dxf>
      <numFmt numFmtId="0" formatCode="General"/>
    </dxf>
    <dxf>
      <numFmt numFmtId="0" formatCode="General"/>
    </dxf>
    <dxf>
      <numFmt numFmtId="0" formatCode="General"/>
      <alignment horizontal="left" vertical="bottom" textRotation="0" wrapText="0" indent="0" justifyLastLine="0" shrinkToFit="0" readingOrder="0"/>
    </dxf>
    <dxf>
      <numFmt numFmtId="0" formatCode="General"/>
    </dxf>
    <dxf>
      <numFmt numFmtId="0" formatCode="General"/>
    </dxf>
    <dxf>
      <numFmt numFmtId="0" formatCode="General"/>
    </dxf>
    <dxf>
      <font>
        <b/>
        <i val="0"/>
        <u/>
        <color theme="10"/>
      </font>
      <numFmt numFmtId="0" formatCode="General"/>
      <alignment horizontal="center" vertical="bottom" textRotation="0" wrapText="0" indent="0" justifyLastLine="0" shrinkToFit="0" readingOrder="0"/>
    </dxf>
    <dxf>
      <numFmt numFmtId="19" formatCode="dd/mm/yyyy"/>
      <alignment horizontal="center" vertical="center" textRotation="0" wrapText="0" indent="0" justifyLastLine="0" shrinkToFit="0" readingOrder="0"/>
    </dxf>
    <dxf>
      <numFmt numFmtId="19" formatCode="dd/mm/yyyy"/>
      <alignment horizontal="center" vertical="center" textRotation="0" wrapText="0" indent="0" justifyLastLine="0" shrinkToFit="0" readingOrder="0"/>
    </dxf>
    <dxf>
      <font>
        <b/>
        <strike val="0"/>
        <outline val="0"/>
        <shadow val="0"/>
        <u val="none"/>
        <vertAlign val="baseline"/>
        <sz val="12"/>
        <color theme="1"/>
        <name val="Calibri"/>
        <family val="2"/>
        <scheme val="minor"/>
      </font>
      <alignment horizontal="left" vertical="center" textRotation="0" wrapText="0" indent="0" justifyLastLine="0" shrinkToFit="0" readingOrder="0"/>
    </dxf>
  </dxfs>
  <tableStyles count="0" defaultTableStyle="TableStyleMedium9" defaultPivotStyle="PivotStyleLight16"/>
  <colors>
    <mruColors>
      <color rgb="FFFF3F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4.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microsoft.com/office/2007/relationships/slicerCache" Target="slicerCaches/slicerCache3.xml"/><Relationship Id="rId12" Type="http://schemas.microsoft.com/office/2007/relationships/slicerCache" Target="slicerCaches/slicerCache8.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microsoft.com/office/2007/relationships/slicerCache" Target="slicerCaches/slicerCache2.xml"/><Relationship Id="rId11" Type="http://schemas.microsoft.com/office/2007/relationships/slicerCache" Target="slicerCaches/slicerCache7.xml"/><Relationship Id="rId5" Type="http://schemas.microsoft.com/office/2007/relationships/slicerCache" Target="slicerCaches/slicerCache1.xml"/><Relationship Id="rId15" Type="http://schemas.openxmlformats.org/officeDocument/2006/relationships/sharedStrings" Target="sharedStrings.xml"/><Relationship Id="rId10" Type="http://schemas.microsoft.com/office/2007/relationships/slicerCache" Target="slicerCaches/slicerCache6.xml"/><Relationship Id="rId19" Type="http://schemas.openxmlformats.org/officeDocument/2006/relationships/customXml" Target="../customXml/item3.xml"/><Relationship Id="rId4" Type="http://schemas.openxmlformats.org/officeDocument/2006/relationships/worksheet" Target="worksheets/sheet4.xml"/><Relationship Id="rId9" Type="http://schemas.microsoft.com/office/2007/relationships/slicerCache" Target="slicerCaches/slicerCache5.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24</xdr:row>
      <xdr:rowOff>182468</xdr:rowOff>
    </xdr:from>
    <xdr:to>
      <xdr:col>1</xdr:col>
      <xdr:colOff>1018</xdr:colOff>
      <xdr:row>37</xdr:row>
      <xdr:rowOff>38698</xdr:rowOff>
    </xdr:to>
    <mc:AlternateContent xmlns:mc="http://schemas.openxmlformats.org/markup-compatibility/2006" xmlns:sle15="http://schemas.microsoft.com/office/drawing/2012/slicer">
      <mc:Choice Requires="sle15">
        <xdr:graphicFrame macro="">
          <xdr:nvGraphicFramePr>
            <xdr:cNvPr id="5" name="Responsible Company">
              <a:extLst>
                <a:ext uri="{FF2B5EF4-FFF2-40B4-BE49-F238E27FC236}">
                  <a16:creationId xmlns:a16="http://schemas.microsoft.com/office/drawing/2014/main" id="{3F780A51-1E2D-E081-CC0D-1A268B200C0E}"/>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Responsible Company"/>
            </a:graphicData>
          </a:graphic>
        </xdr:graphicFrame>
      </mc:Choice>
      <mc:Fallback xmlns="">
        <xdr:sp macro="" textlink="">
          <xdr:nvSpPr>
            <xdr:cNvPr id="0" name=""/>
            <xdr:cNvSpPr>
              <a:spLocks noTextEdit="1"/>
            </xdr:cNvSpPr>
          </xdr:nvSpPr>
          <xdr:spPr>
            <a:xfrm>
              <a:off x="0" y="4639435"/>
              <a:ext cx="2133153" cy="2259461"/>
            </a:xfrm>
            <a:prstGeom prst="rect">
              <a:avLst/>
            </a:prstGeom>
            <a:solidFill>
              <a:prstClr val="white"/>
            </a:solidFill>
            <a:ln w="1">
              <a:solidFill>
                <a:prstClr val="green"/>
              </a:solidFill>
            </a:ln>
          </xdr:spPr>
          <xdr:txBody>
            <a:bodyPr vertOverflow="clip" horzOverflow="clip"/>
            <a:lstStyle/>
            <a:p>
              <a:r>
                <a:rPr lang="en-BE"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0</xdr:colOff>
      <xdr:row>37</xdr:row>
      <xdr:rowOff>47954</xdr:rowOff>
    </xdr:from>
    <xdr:to>
      <xdr:col>0</xdr:col>
      <xdr:colOff>2128630</xdr:colOff>
      <xdr:row>59</xdr:row>
      <xdr:rowOff>15321</xdr:rowOff>
    </xdr:to>
    <mc:AlternateContent xmlns:mc="http://schemas.openxmlformats.org/markup-compatibility/2006" xmlns:sle15="http://schemas.microsoft.com/office/drawing/2012/slicer">
      <mc:Choice Requires="sle15">
        <xdr:graphicFrame macro="">
          <xdr:nvGraphicFramePr>
            <xdr:cNvPr id="6" name="Product category">
              <a:extLst>
                <a:ext uri="{FF2B5EF4-FFF2-40B4-BE49-F238E27FC236}">
                  <a16:creationId xmlns:a16="http://schemas.microsoft.com/office/drawing/2014/main" id="{01CD009A-6BA7-52CA-1FD8-10C6BC23BD79}"/>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roduct category"/>
            </a:graphicData>
          </a:graphic>
        </xdr:graphicFrame>
      </mc:Choice>
      <mc:Fallback xmlns="">
        <xdr:sp macro="" textlink="">
          <xdr:nvSpPr>
            <xdr:cNvPr id="0" name=""/>
            <xdr:cNvSpPr>
              <a:spLocks noTextEdit="1"/>
            </xdr:cNvSpPr>
          </xdr:nvSpPr>
          <xdr:spPr>
            <a:xfrm>
              <a:off x="0" y="6908152"/>
              <a:ext cx="2128630" cy="4158367"/>
            </a:xfrm>
            <a:prstGeom prst="rect">
              <a:avLst/>
            </a:prstGeom>
            <a:solidFill>
              <a:prstClr val="white"/>
            </a:solidFill>
            <a:ln w="1">
              <a:solidFill>
                <a:prstClr val="green"/>
              </a:solidFill>
            </a:ln>
          </xdr:spPr>
          <xdr:txBody>
            <a:bodyPr vertOverflow="clip" horzOverflow="clip"/>
            <a:lstStyle/>
            <a:p>
              <a:r>
                <a:rPr lang="en-BE"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4330</xdr:colOff>
      <xdr:row>17</xdr:row>
      <xdr:rowOff>156127</xdr:rowOff>
    </xdr:from>
    <xdr:to>
      <xdr:col>1</xdr:col>
      <xdr:colOff>1019</xdr:colOff>
      <xdr:row>24</xdr:row>
      <xdr:rowOff>189505</xdr:rowOff>
    </xdr:to>
    <mc:AlternateContent xmlns:mc="http://schemas.openxmlformats.org/markup-compatibility/2006" xmlns:sle15="http://schemas.microsoft.com/office/drawing/2012/slicer">
      <mc:Choice Requires="sle15">
        <xdr:graphicFrame macro="">
          <xdr:nvGraphicFramePr>
            <xdr:cNvPr id="2" name="Certificate Owner">
              <a:extLst>
                <a:ext uri="{FF2B5EF4-FFF2-40B4-BE49-F238E27FC236}">
                  <a16:creationId xmlns:a16="http://schemas.microsoft.com/office/drawing/2014/main" id="{7B3B78B1-6554-015B-9323-A535EBAB396A}"/>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Certificate Owner"/>
            </a:graphicData>
          </a:graphic>
        </xdr:graphicFrame>
      </mc:Choice>
      <mc:Fallback xmlns="">
        <xdr:sp macro="" textlink="">
          <xdr:nvSpPr>
            <xdr:cNvPr id="0" name=""/>
            <xdr:cNvSpPr>
              <a:spLocks noTextEdit="1"/>
            </xdr:cNvSpPr>
          </xdr:nvSpPr>
          <xdr:spPr>
            <a:xfrm>
              <a:off x="4330" y="3338210"/>
              <a:ext cx="2128824" cy="1308262"/>
            </a:xfrm>
            <a:prstGeom prst="rect">
              <a:avLst/>
            </a:prstGeom>
            <a:solidFill>
              <a:prstClr val="white"/>
            </a:solidFill>
            <a:ln w="1">
              <a:solidFill>
                <a:prstClr val="green"/>
              </a:solidFill>
            </a:ln>
          </xdr:spPr>
          <xdr:txBody>
            <a:bodyPr vertOverflow="clip" horzOverflow="clip"/>
            <a:lstStyle/>
            <a:p>
              <a:r>
                <a:rPr lang="en-BE"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0</xdr:colOff>
      <xdr:row>0</xdr:row>
      <xdr:rowOff>172281</xdr:rowOff>
    </xdr:from>
    <xdr:to>
      <xdr:col>1</xdr:col>
      <xdr:colOff>3312</xdr:colOff>
      <xdr:row>17</xdr:row>
      <xdr:rowOff>156127</xdr:rowOff>
    </xdr:to>
    <mc:AlternateContent xmlns:mc="http://schemas.openxmlformats.org/markup-compatibility/2006" xmlns:sle15="http://schemas.microsoft.com/office/drawing/2012/slicer">
      <mc:Choice Requires="sle15">
        <xdr:graphicFrame macro="">
          <xdr:nvGraphicFramePr>
            <xdr:cNvPr id="3" name="Type of certificate">
              <a:extLst>
                <a:ext uri="{FF2B5EF4-FFF2-40B4-BE49-F238E27FC236}">
                  <a16:creationId xmlns:a16="http://schemas.microsoft.com/office/drawing/2014/main" id="{FFD55878-EE09-D501-87EC-F1EA6B450D1E}"/>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Type of certificate"/>
            </a:graphicData>
          </a:graphic>
        </xdr:graphicFrame>
      </mc:Choice>
      <mc:Fallback xmlns="">
        <xdr:sp macro="" textlink="">
          <xdr:nvSpPr>
            <xdr:cNvPr id="0" name=""/>
            <xdr:cNvSpPr>
              <a:spLocks noTextEdit="1"/>
            </xdr:cNvSpPr>
          </xdr:nvSpPr>
          <xdr:spPr>
            <a:xfrm>
              <a:off x="0" y="172281"/>
              <a:ext cx="2132430" cy="2942954"/>
            </a:xfrm>
            <a:prstGeom prst="rect">
              <a:avLst/>
            </a:prstGeom>
            <a:solidFill>
              <a:prstClr val="white"/>
            </a:solidFill>
            <a:ln w="1">
              <a:solidFill>
                <a:prstClr val="green"/>
              </a:solidFill>
            </a:ln>
          </xdr:spPr>
          <xdr:txBody>
            <a:bodyPr vertOverflow="clip" horzOverflow="clip"/>
            <a:lstStyle/>
            <a:p>
              <a:r>
                <a:rPr lang="en-BE"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39</xdr:row>
      <xdr:rowOff>182468</xdr:rowOff>
    </xdr:from>
    <xdr:to>
      <xdr:col>1</xdr:col>
      <xdr:colOff>1018</xdr:colOff>
      <xdr:row>52</xdr:row>
      <xdr:rowOff>114300</xdr:rowOff>
    </xdr:to>
    <mc:AlternateContent xmlns:mc="http://schemas.openxmlformats.org/markup-compatibility/2006" xmlns:sle15="http://schemas.microsoft.com/office/drawing/2012/slicer">
      <mc:Choice Requires="sle15">
        <xdr:graphicFrame macro="">
          <xdr:nvGraphicFramePr>
            <xdr:cNvPr id="2" name="Responsible Company 1">
              <a:extLst>
                <a:ext uri="{FF2B5EF4-FFF2-40B4-BE49-F238E27FC236}">
                  <a16:creationId xmlns:a16="http://schemas.microsoft.com/office/drawing/2014/main" id="{543D1418-C768-466B-9246-5625C34A29C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Responsible Company 1"/>
            </a:graphicData>
          </a:graphic>
        </xdr:graphicFrame>
      </mc:Choice>
      <mc:Fallback xmlns="">
        <xdr:sp macro="" textlink="">
          <xdr:nvSpPr>
            <xdr:cNvPr id="0" name=""/>
            <xdr:cNvSpPr>
              <a:spLocks noTextEdit="1"/>
            </xdr:cNvSpPr>
          </xdr:nvSpPr>
          <xdr:spPr>
            <a:xfrm>
              <a:off x="0" y="8097743"/>
              <a:ext cx="2134618" cy="2408332"/>
            </a:xfrm>
            <a:prstGeom prst="rect">
              <a:avLst/>
            </a:prstGeom>
            <a:solidFill>
              <a:prstClr val="white"/>
            </a:solidFill>
            <a:ln w="1">
              <a:solidFill>
                <a:prstClr val="green"/>
              </a:solidFill>
            </a:ln>
          </xdr:spPr>
          <xdr:txBody>
            <a:bodyPr vertOverflow="clip" horzOverflow="clip"/>
            <a:lstStyle/>
            <a:p>
              <a:r>
                <a:rPr lang="en-BE"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editAs="absolute">
    <xdr:from>
      <xdr:col>0</xdr:col>
      <xdr:colOff>0</xdr:colOff>
      <xdr:row>16</xdr:row>
      <xdr:rowOff>0</xdr:rowOff>
    </xdr:from>
    <xdr:to>
      <xdr:col>1</xdr:col>
      <xdr:colOff>4555</xdr:colOff>
      <xdr:row>40</xdr:row>
      <xdr:rowOff>0</xdr:rowOff>
    </xdr:to>
    <mc:AlternateContent xmlns:mc="http://schemas.openxmlformats.org/markup-compatibility/2006" xmlns:sle15="http://schemas.microsoft.com/office/drawing/2012/slicer">
      <mc:Choice Requires="sle15">
        <xdr:graphicFrame macro="">
          <xdr:nvGraphicFramePr>
            <xdr:cNvPr id="3" name="Product category 1">
              <a:extLst>
                <a:ext uri="{FF2B5EF4-FFF2-40B4-BE49-F238E27FC236}">
                  <a16:creationId xmlns:a16="http://schemas.microsoft.com/office/drawing/2014/main" id="{3CF482B6-AAD0-4B56-BD83-5687E3D1E1E6}"/>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roduct category 1"/>
            </a:graphicData>
          </a:graphic>
        </xdr:graphicFrame>
      </mc:Choice>
      <mc:Fallback xmlns="">
        <xdr:sp macro="" textlink="">
          <xdr:nvSpPr>
            <xdr:cNvPr id="0" name=""/>
            <xdr:cNvSpPr>
              <a:spLocks noTextEdit="1"/>
            </xdr:cNvSpPr>
          </xdr:nvSpPr>
          <xdr:spPr>
            <a:xfrm>
              <a:off x="0" y="3534104"/>
              <a:ext cx="2138155" cy="4571671"/>
            </a:xfrm>
            <a:prstGeom prst="rect">
              <a:avLst/>
            </a:prstGeom>
            <a:solidFill>
              <a:prstClr val="white"/>
            </a:solidFill>
            <a:ln w="1">
              <a:solidFill>
                <a:prstClr val="green"/>
              </a:solidFill>
            </a:ln>
          </xdr:spPr>
          <xdr:txBody>
            <a:bodyPr vertOverflow="clip" horzOverflow="clip"/>
            <a:lstStyle/>
            <a:p>
              <a:r>
                <a:rPr lang="en-BE"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editAs="absolute">
    <xdr:from>
      <xdr:col>0</xdr:col>
      <xdr:colOff>0</xdr:colOff>
      <xdr:row>52</xdr:row>
      <xdr:rowOff>108502</xdr:rowOff>
    </xdr:from>
    <xdr:to>
      <xdr:col>1</xdr:col>
      <xdr:colOff>9525</xdr:colOff>
      <xdr:row>59</xdr:row>
      <xdr:rowOff>141880</xdr:rowOff>
    </xdr:to>
    <mc:AlternateContent xmlns:mc="http://schemas.openxmlformats.org/markup-compatibility/2006" xmlns:sle15="http://schemas.microsoft.com/office/drawing/2012/slicer">
      <mc:Choice Requires="sle15">
        <xdr:graphicFrame macro="">
          <xdr:nvGraphicFramePr>
            <xdr:cNvPr id="4" name="Certificate Owner 1">
              <a:extLst>
                <a:ext uri="{FF2B5EF4-FFF2-40B4-BE49-F238E27FC236}">
                  <a16:creationId xmlns:a16="http://schemas.microsoft.com/office/drawing/2014/main" id="{BAA3B0AB-C1FE-44CC-A6AB-B6BD0F8C43F6}"/>
                </a:ext>
              </a:extLst>
            </xdr:cNvPr>
            <xdr:cNvGraphicFramePr>
              <a:graphicFrameLocks noChangeAspect="1" noMove="1" noResize="1"/>
            </xdr:cNvGraphicFramePr>
          </xdr:nvGraphicFramePr>
          <xdr:xfrm>
            <a:off x="0" y="0"/>
            <a:ext cx="0" cy="0"/>
          </xdr:xfrm>
          <a:graphic>
            <a:graphicData uri="http://schemas.microsoft.com/office/drawing/2010/slicer">
              <sle:slicer xmlns:sle="http://schemas.microsoft.com/office/drawing/2010/slicer" name="Certificate Owner 1"/>
            </a:graphicData>
          </a:graphic>
        </xdr:graphicFrame>
      </mc:Choice>
      <mc:Fallback xmlns="">
        <xdr:sp macro="" textlink="">
          <xdr:nvSpPr>
            <xdr:cNvPr id="0" name=""/>
            <xdr:cNvSpPr>
              <a:spLocks noTextEdit="1"/>
            </xdr:cNvSpPr>
          </xdr:nvSpPr>
          <xdr:spPr>
            <a:xfrm>
              <a:off x="0" y="10500277"/>
              <a:ext cx="2143125" cy="1366878"/>
            </a:xfrm>
            <a:prstGeom prst="rect">
              <a:avLst/>
            </a:prstGeom>
            <a:solidFill>
              <a:prstClr val="white"/>
            </a:solidFill>
            <a:ln w="1">
              <a:solidFill>
                <a:prstClr val="green"/>
              </a:solidFill>
            </a:ln>
          </xdr:spPr>
          <xdr:txBody>
            <a:bodyPr vertOverflow="clip" horzOverflow="clip"/>
            <a:lstStyle/>
            <a:p>
              <a:r>
                <a:rPr lang="en-BE"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editAs="absolute">
    <xdr:from>
      <xdr:col>0</xdr:col>
      <xdr:colOff>0</xdr:colOff>
      <xdr:row>0</xdr:row>
      <xdr:rowOff>0</xdr:rowOff>
    </xdr:from>
    <xdr:to>
      <xdr:col>1</xdr:col>
      <xdr:colOff>3312</xdr:colOff>
      <xdr:row>16</xdr:row>
      <xdr:rowOff>19050</xdr:rowOff>
    </xdr:to>
    <mc:AlternateContent xmlns:mc="http://schemas.openxmlformats.org/markup-compatibility/2006" xmlns:sle15="http://schemas.microsoft.com/office/drawing/2012/slicer">
      <mc:Choice Requires="sle15">
        <xdr:graphicFrame macro="">
          <xdr:nvGraphicFramePr>
            <xdr:cNvPr id="5" name="Type of certificate 1">
              <a:extLst>
                <a:ext uri="{FF2B5EF4-FFF2-40B4-BE49-F238E27FC236}">
                  <a16:creationId xmlns:a16="http://schemas.microsoft.com/office/drawing/2014/main" id="{22A6061C-E872-4FE4-9B76-1D3DBEC6309F}"/>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Type of certificate 1"/>
            </a:graphicData>
          </a:graphic>
        </xdr:graphicFrame>
      </mc:Choice>
      <mc:Fallback xmlns="">
        <xdr:sp macro="" textlink="">
          <xdr:nvSpPr>
            <xdr:cNvPr id="0" name=""/>
            <xdr:cNvSpPr>
              <a:spLocks noTextEdit="1"/>
            </xdr:cNvSpPr>
          </xdr:nvSpPr>
          <xdr:spPr>
            <a:xfrm>
              <a:off x="0" y="0"/>
              <a:ext cx="2136912" cy="3552825"/>
            </a:xfrm>
            <a:prstGeom prst="rect">
              <a:avLst/>
            </a:prstGeom>
            <a:solidFill>
              <a:prstClr val="white"/>
            </a:solidFill>
            <a:ln w="1">
              <a:solidFill>
                <a:prstClr val="green"/>
              </a:solidFill>
            </a:ln>
          </xdr:spPr>
          <xdr:txBody>
            <a:bodyPr vertOverflow="clip" horzOverflow="clip"/>
            <a:lstStyle/>
            <a:p>
              <a:r>
                <a:rPr lang="en-BE"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sponsible_Company" xr10:uid="{05C475B3-01AC-4425-9DD7-2DD5BE760B8E}" sourceName="Responsible Company">
  <extLst>
    <x:ext xmlns:x15="http://schemas.microsoft.com/office/spreadsheetml/2010/11/main" uri="{2F2917AC-EB37-4324-AD4E-5DD8C200BD13}">
      <x15:tableSlicerCache tableId="1" column="6"/>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duct_category" xr10:uid="{682885F3-BC3E-47FC-B809-9D95707E7C81}" sourceName="Product category">
  <extLst>
    <x:ext xmlns:x15="http://schemas.microsoft.com/office/spreadsheetml/2010/11/main" uri="{2F2917AC-EB37-4324-AD4E-5DD8C200BD13}">
      <x15:tableSlicerCache tableId="1" column="11"/>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ertificate_Owner" xr10:uid="{02236C92-F920-44CE-ADF3-6A7BD30A51D4}" sourceName="Certificate Owner">
  <extLst>
    <x:ext xmlns:x15="http://schemas.microsoft.com/office/spreadsheetml/2010/11/main" uri="{2F2917AC-EB37-4324-AD4E-5DD8C200BD13}">
      <x15:tableSlicerCache tableId="1" column="2"/>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ype_of_certificate" xr10:uid="{09913CB3-2D84-4013-AD5D-F8ED6297EA07}" sourceName="Type of certificate">
  <extLst>
    <x:ext xmlns:x15="http://schemas.microsoft.com/office/spreadsheetml/2010/11/main" uri="{2F2917AC-EB37-4324-AD4E-5DD8C200BD13}">
      <x15:tableSlicerCache tableId="1" column="13"/>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sponsible_Company1" xr10:uid="{4D994508-CE09-4D08-BFC9-809FE51BA455}" sourceName="Responsible Company">
  <extLst>
    <x:ext xmlns:x15="http://schemas.microsoft.com/office/spreadsheetml/2010/11/main" uri="{2F2917AC-EB37-4324-AD4E-5DD8C200BD13}">
      <x15:tableSlicerCache tableId="5" column="6"/>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duct_category1" xr10:uid="{9D1F1E1F-9E77-4C53-89B8-72727374286F}" sourceName="Product category">
  <extLst>
    <x:ext xmlns:x15="http://schemas.microsoft.com/office/spreadsheetml/2010/11/main" uri="{2F2917AC-EB37-4324-AD4E-5DD8C200BD13}">
      <x15:tableSlicerCache tableId="5" column="11"/>
    </x:ext>
  </extLst>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ertificate_Owner1" xr10:uid="{1EC1950C-4593-4F4C-8DEF-97EF05CB7FF6}" sourceName="Certificate Owner">
  <extLst>
    <x:ext xmlns:x15="http://schemas.microsoft.com/office/spreadsheetml/2010/11/main" uri="{2F2917AC-EB37-4324-AD4E-5DD8C200BD13}">
      <x15:tableSlicerCache tableId="5" column="2"/>
    </x:ext>
  </extLst>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ype_of_certificate1" xr10:uid="{9C669BAE-47DD-4DE5-ADE1-03143692D214}" sourceName="Type of certificate">
  <extLst>
    <x:ext xmlns:x15="http://schemas.microsoft.com/office/spreadsheetml/2010/11/main" uri="{2F2917AC-EB37-4324-AD4E-5DD8C200BD13}">
      <x15:tableSlicerCache tableId="5" column="13"/>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esponsible Company" xr10:uid="{380EF88F-001E-40A0-A03C-1CC0F612291A}" cache="Slicer_Responsible_Company" caption="Responsible Company" lockedPosition="1" rowHeight="241300"/>
  <slicer name="Product category" xr10:uid="{FF942228-09BA-4D5C-A276-EF7B7D73BC06}" cache="Slicer_Product_category" caption="Product category" lockedPosition="1" rowHeight="241300"/>
  <slicer name="Certificate Owner" xr10:uid="{1DC6BFF2-B8B6-44B7-8F3E-814CF3E425EA}" cache="Slicer_Certificate_Owner" caption="Certificate Owner" lockedPosition="1" rowHeight="241300"/>
  <slicer name="Type of certificate" xr10:uid="{0C0A2AF6-9852-4EAC-A0DC-000E68BB6EDB}" cache="Slicer_Type_of_certificate" caption="Type of certificate" lockedPosition="1"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esponsible Company 1" xr10:uid="{C33E6159-9460-45E0-9BD5-C90800117552}" cache="Slicer_Responsible_Company1" caption="Responsible Company" lockedPosition="1" rowHeight="241300"/>
  <slicer name="Product category 1" xr10:uid="{DEA53AF6-B17B-4A42-BD21-AB4D2E845FBD}" cache="Slicer_Product_category1" caption="Product category" startItem="1" lockedPosition="1" rowHeight="241300"/>
  <slicer name="Certificate Owner 1" xr10:uid="{5E442D30-36D4-4617-B07B-E9265626792A}" cache="Slicer_Certificate_Owner1" caption="Certificate Owner" lockedPosition="1" rowHeight="241300"/>
  <slicer name="Type of certificate 1" xr10:uid="{7CF98F91-453F-4703-AE21-C46805374576}" cache="Slicer_Type_of_certificate1" caption="Type of certificate" lockedPosition="1"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2DC1948-1101-487C-9F64-E2B83A929BD9}" name="Table1" displayName="Table1" ref="B1:K108" totalsRowShown="0">
  <autoFilter ref="B1:K108" xr:uid="{12DC1948-1101-487C-9F64-E2B83A929BD9}"/>
  <tableColumns count="10">
    <tableColumn id="16" xr3:uid="{7D321218-3A6C-4869-98FB-66D4C4453FE1}" name="Expiration date" dataDxfId="19" dataCellStyle="date">
      <calculatedColumnFormula>IF(DATA!O2="","",DATA!O2)</calculatedColumnFormula>
    </tableColumn>
    <tableColumn id="7" xr3:uid="{2180B748-998D-4F2B-A737-5D0E249BBC25}" name="Link to cerfiticate" dataDxfId="18" dataCellStyle="Hyperlink">
      <calculatedColumnFormula>IF(DATA!F2&lt;&gt;"", HYPERLINK(DATA!F2, "Link"), "")</calculatedColumnFormula>
    </tableColumn>
    <tableColumn id="2" xr3:uid="{25675293-9761-455A-9CE9-FC00DFC806AF}" name="Certificate Owner" dataDxfId="17">
      <calculatedColumnFormula>DATA!A2</calculatedColumnFormula>
    </tableColumn>
    <tableColumn id="6" xr3:uid="{593424C7-9CCA-46C9-97AE-CC32D3305F95}" name="Responsible Company" dataDxfId="16">
      <calculatedColumnFormula>DATA!E2</calculatedColumnFormula>
    </tableColumn>
    <tableColumn id="3" xr3:uid="{D01867E5-DAA3-4866-BD08-79F84A2DF9FA}" name="Index Number/Title" dataDxfId="15">
      <calculatedColumnFormula>DATA!B2</calculatedColumnFormula>
    </tableColumn>
    <tableColumn id="4" xr3:uid="{EE3D178E-F990-4022-A503-E9D2122D9892}" name="Certification No." dataDxfId="14">
      <calculatedColumnFormula>IF(DATA!C2="","",DATA!C2)</calculatedColumnFormula>
    </tableColumn>
    <tableColumn id="11" xr3:uid="{83F7D799-8253-46BC-8C43-D1180DFBBE0F}" name="Product category" dataDxfId="13">
      <calculatedColumnFormula>DATA!J2</calculatedColumnFormula>
    </tableColumn>
    <tableColumn id="13" xr3:uid="{4D1D2D43-D7B1-40D1-9CDF-DDDE47D2D1E0}" name="Type of certificate" dataDxfId="12">
      <calculatedColumnFormula>DATA!L2</calculatedColumnFormula>
    </tableColumn>
    <tableColumn id="5" xr3:uid="{AC900567-2932-4A81-87BF-8645C8A7BAAE}" name="Content of Certificate" dataDxfId="11">
      <calculatedColumnFormula>IF(DATA!D2="","",DATA!D2)</calculatedColumnFormula>
    </tableColumn>
    <tableColumn id="9" xr3:uid="{618D306E-055D-4336-807A-347286004E07}" name="Applicable in following regions" dataDxfId="10">
      <calculatedColumnFormula>DATA!H2</calculatedColumnFormula>
    </tableColumn>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8528A90-F9DC-439B-89A6-CB6644BFCFAB}" name="Table6" displayName="Table6" ref="A1:T149" totalsRowShown="0" headerRowDxfId="9" headerRowCellStyle="Normal 9">
  <autoFilter ref="A1:T149" xr:uid="{58528A90-F9DC-439B-89A6-CB6644BFCFAB}"/>
  <sortState xmlns:xlrd2="http://schemas.microsoft.com/office/spreadsheetml/2017/richdata2" ref="A2:T149">
    <sortCondition ref="O1:O149"/>
  </sortState>
  <tableColumns count="20">
    <tableColumn id="1" xr3:uid="{03D19648-DA8B-481C-BCB1-67C8D87161E2}" name="Certificate Owner" dataCellStyle="Normal 9"/>
    <tableColumn id="2" xr3:uid="{885B30CF-F89E-4949-8E4F-17389B9E5A40}" name="Index Number/Title" dataCellStyle="Normal 9"/>
    <tableColumn id="3" xr3:uid="{D712FF40-609B-4E4F-99DC-30C40316987B}" name="Certification No." dataDxfId="8"/>
    <tableColumn id="4" xr3:uid="{3A0C0AB0-BE9B-4C47-A505-915AFB58EB87}" name="Content of Certificate" dataDxfId="7"/>
    <tableColumn id="5" xr3:uid="{0B333210-0EC4-4C20-A8C6-359AE4811426}" name="Responsible Company" dataCellStyle="Normal 9"/>
    <tableColumn id="6" xr3:uid="{BF801DBF-1E06-45A0-B774-EEABD3097558}" name="Download the PDF of the certificate here"/>
    <tableColumn id="7" xr3:uid="{BA350B48-0636-461A-A5B6-6E2C6742035D}" name="E-mail of the responsible" dataCellStyle="Normal 9"/>
    <tableColumn id="8" xr3:uid="{FB5D3139-C35F-4F6F-A632-2380A47C127A}" name="Applicable in following countries and continents" dataCellStyle="Normal 9"/>
    <tableColumn id="9" xr3:uid="{AF109392-74E9-4612-BC2E-A2966851EC9B}" name="If your region is not in the list above, fill it out here"/>
    <tableColumn id="10" xr3:uid="{65C69A24-22D7-4A90-9C05-7B244F2F98EE}" name="Product category" dataCellStyle="Normal 9"/>
    <tableColumn id="11" xr3:uid="{D277CCB4-96F8-4505-AFBE-F400039298DE}" name="Category"/>
    <tableColumn id="12" xr3:uid="{D00AC4F8-ABAA-49AF-A3DF-04363A993027}" name="Type of certificate" dataCellStyle="Normal 9"/>
    <tableColumn id="13" xr3:uid="{89ED5569-2591-4C59-A754-6832645AF982}" name="Creation date of certificate" dataDxfId="6"/>
    <tableColumn id="14" xr3:uid="{CFB0459A-CEA5-478F-A402-844C6DF45C64}" name="Expiration date?" dataCellStyle="Normal 9"/>
    <tableColumn id="15" xr3:uid="{2B281788-EDFC-4977-845B-E6CF43950326}" name="Expiration date of certificate is" dataCellStyle="date 2"/>
    <tableColumn id="16" xr3:uid="{5D368E1E-4E65-4D55-91EA-034CFE1281EF}" name="Reminder mail has been send?"/>
    <tableColumn id="17" xr3:uid="{20950F72-8426-479A-A605-67EC6AE2928D}" name="Send a reminder mail on"/>
    <tableColumn id="18" xr3:uid="{38D1E359-55EC-43D9-850F-EA2E0971F806}" name="Renewal certificate requested?"/>
    <tableColumn id="19" xr3:uid="{9D8BB387-6F0B-4688-A95D-EB90169662F5}" name="Request Date of certificate by PWG member"/>
    <tableColumn id="20" xr3:uid="{3C635C43-1C66-41B3-970E-69670AEDA8DA}" name="Select relevant communication flows"/>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C259B8E-8C6F-4A5D-BE47-58230410BBEC}" name="Table16" displayName="Table16" ref="B4:L149" totalsRowShown="0" headerRowDxfId="31">
  <autoFilter ref="B4:L149" xr:uid="{12DC1948-1101-487C-9F64-E2B83A929BD9}"/>
  <sortState xmlns:xlrd2="http://schemas.microsoft.com/office/spreadsheetml/2017/richdata2" ref="B5:L151">
    <sortCondition descending="1" ref="B4:B151"/>
  </sortState>
  <tableColumns count="11">
    <tableColumn id="16" xr3:uid="{C95BBCC4-A7C8-41E5-9F70-210E0868139D}" name="Expiration date" dataDxfId="30" dataCellStyle="date">
      <calculatedColumnFormula>IF(Table6[[#This Row],[Expiration date of certificate is]]&lt;&gt;"",Table6[[#This Row],[Expiration date of certificate is]],"")</calculatedColumnFormula>
    </tableColumn>
    <tableColumn id="1" xr3:uid="{8E77F9E3-466F-4159-877E-1DBD5E0C9BF1}" name="Renewal_x000a_in progress?" dataDxfId="29" dataCellStyle="date">
      <calculatedColumnFormula>IF(Table6[[#This Row],[Renewal certificate requested?]]&lt;&gt;"",Table6[[#This Row],[Renewal certificate requested?]],"")</calculatedColumnFormula>
    </tableColumn>
    <tableColumn id="7" xr3:uid="{E9FB8A57-3C6B-48A3-9CCD-79D0F09D53FD}" name="Link to cerfiticate" dataDxfId="28" dataCellStyle="Hyperlink">
      <calculatedColumnFormula>IF(Table6[[#This Row],[Download the PDF of the certificate here]]&lt;&gt;"",
HYPERLINK(Table6[[#This Row],[Download the PDF of the certificate here]],"Link"),"")</calculatedColumnFormula>
    </tableColumn>
    <tableColumn id="2" xr3:uid="{CDEA6CBD-42BD-4422-BB22-4515727B490F}" name="Certificate Owner" dataDxfId="27">
      <calculatedColumnFormula>IF(Table6[[#This Row],[Certificate Owner]]&lt;&gt;"",Table6[[#This Row],[Certificate Owner]],"")</calculatedColumnFormula>
    </tableColumn>
    <tableColumn id="6" xr3:uid="{B988E262-7FDE-46D0-B4D6-0E1FBA13CE31}" name="Responsible Company" dataDxfId="26">
      <calculatedColumnFormula>IF(Table6[[#This Row],[Responsible Company]]&lt;&gt;"",Table6[[#This Row],[Responsible Company]],"")</calculatedColumnFormula>
    </tableColumn>
    <tableColumn id="3" xr3:uid="{9557B6B7-15BE-448A-971F-61C3576885A7}" name="Index Number/Title" dataDxfId="25">
      <calculatedColumnFormula>IF(Table6[[#This Row],[Index Number/Title]]&lt;&gt;"",Table6[[#This Row],[Index Number/Title]],"")</calculatedColumnFormula>
    </tableColumn>
    <tableColumn id="4" xr3:uid="{6BB2F4E8-480C-44B5-8234-7A99F0CA5940}" name="Certification No." dataDxfId="24">
      <calculatedColumnFormula>IF(Table6[[#This Row],[Certification No.]]&lt;&gt;"",Table6[[#This Row],[Certification No.]],"")</calculatedColumnFormula>
    </tableColumn>
    <tableColumn id="11" xr3:uid="{0FA0E207-03F4-4DE7-A32C-1703F9B4B5B2}" name="Product category" dataDxfId="23">
      <calculatedColumnFormula>IF(Table6[[#This Row],[Product category]]&lt;&gt;"",Table6[[#This Row],[Product category]],"")</calculatedColumnFormula>
    </tableColumn>
    <tableColumn id="13" xr3:uid="{CC1898D5-19AC-48B0-9C31-E6F68F7FA7D8}" name="Type of certificate" dataDxfId="22">
      <calculatedColumnFormula>IF(Table6[[#This Row],[Type of certificate]]&lt;&gt;"",Table6[[#This Row],[Type of certificate]],"")</calculatedColumnFormula>
    </tableColumn>
    <tableColumn id="5" xr3:uid="{1266CF72-4A48-40E5-BFD4-5DBA83CAE68A}" name="Content of Certificate" dataDxfId="21">
      <calculatedColumnFormula>IF(Table6[[#This Row],[Content of Certificate]]&lt;&gt;"",Table6[[#This Row],[Content of Certificate]],"")</calculatedColumnFormula>
    </tableColumn>
    <tableColumn id="9" xr3:uid="{404851D0-CA17-4A66-B1F2-21B2E33590B2}" name="Applicable in following regions" dataDxfId="20">
      <calculatedColumnFormula>IF(Table6[[#This Row],[Applicable in following countries and continents]]&lt;&gt;"",Table6[[#This Row],[Applicable in following countries and continents]],"")</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microsoft.com/office/2007/relationships/slicer" Target="../slicers/slicer1.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17" Type="http://schemas.openxmlformats.org/officeDocument/2006/relationships/hyperlink" Target="mailto:johan.lansens@pwg.be" TargetMode="External"/><Relationship Id="rId21" Type="http://schemas.openxmlformats.org/officeDocument/2006/relationships/hyperlink" Target="https://polletgroupintranet.sharepoint.com/:b:/s/PG_CORP_MKT/EaIdaHsQe-pHlBObm4Lj23wBwMm5nO3PKUgwrPq5Y7RkeA?e=s9HoxK" TargetMode="External"/><Relationship Id="rId42" Type="http://schemas.openxmlformats.org/officeDocument/2006/relationships/hyperlink" Target="mailto:johan.lansens@pwg.be" TargetMode="External"/><Relationship Id="rId63" Type="http://schemas.openxmlformats.org/officeDocument/2006/relationships/hyperlink" Target="https://polletgroupintranet.sharepoint.com/:b:/s/PG_CORP_MKT/EZRpGNSoWWtCnQ23BYYDrg8BKv_nli_xzy3YWV3CYMgW1w?e=LuztUM" TargetMode="External"/><Relationship Id="rId84" Type="http://schemas.openxmlformats.org/officeDocument/2006/relationships/hyperlink" Target="https://polletgroupintranet.sharepoint.com/:b:/s/PG_CORP_MKT/EZFr09Lxx0tEqhPqs01ii8IBVLy2Ehmch_eYr7x6nnV9Sg?e=XJ2bFg" TargetMode="External"/><Relationship Id="rId138" Type="http://schemas.openxmlformats.org/officeDocument/2006/relationships/hyperlink" Target="mailto:johan.lansens@pwg.be" TargetMode="External"/><Relationship Id="rId107" Type="http://schemas.openxmlformats.org/officeDocument/2006/relationships/hyperlink" Target="mailto:johan.lansens@pwg.be" TargetMode="External"/><Relationship Id="rId11" Type="http://schemas.openxmlformats.org/officeDocument/2006/relationships/hyperlink" Target="mailto:johan.lansens@pwg.be" TargetMode="External"/><Relationship Id="rId32" Type="http://schemas.openxmlformats.org/officeDocument/2006/relationships/hyperlink" Target="mailto:johan.lansens@pwg.be" TargetMode="External"/><Relationship Id="rId37" Type="http://schemas.openxmlformats.org/officeDocument/2006/relationships/hyperlink" Target="https://polletgroupintranet.sharepoint.com/:b:/s/PG_CORP_MKT/EdsDDEl0SkNCpHCsIryqLr8B7LlVn8V-8dl3l0ELktRauA?e=bAUAE6" TargetMode="External"/><Relationship Id="rId53" Type="http://schemas.openxmlformats.org/officeDocument/2006/relationships/hyperlink" Target="https://polletgroupintranet.sharepoint.com/:b:/s/PG_CORP_MKT/EXfrRKDOyf9Ou9I_deFq6AcBsGo8Ex11TXWoARkbMMe-8A?e=EhStUL" TargetMode="External"/><Relationship Id="rId58" Type="http://schemas.openxmlformats.org/officeDocument/2006/relationships/hyperlink" Target="mailto:johan.lansens@pwg.be" TargetMode="External"/><Relationship Id="rId74" Type="http://schemas.openxmlformats.org/officeDocument/2006/relationships/hyperlink" Target="mailto:johan.lansens@pwg.be" TargetMode="External"/><Relationship Id="rId79" Type="http://schemas.openxmlformats.org/officeDocument/2006/relationships/hyperlink" Target="mailto:johan.lansens@pwg.be" TargetMode="External"/><Relationship Id="rId102" Type="http://schemas.openxmlformats.org/officeDocument/2006/relationships/hyperlink" Target="https://polletgroupintranet.sharepoint.com/:b:/s/PG_CORP_MKT/IQBgeC-irXJES692S8gMd5Q8AdPoK0rrxDtysxrX5G3spEo?e=tEcYjQ" TargetMode="External"/><Relationship Id="rId123" Type="http://schemas.openxmlformats.org/officeDocument/2006/relationships/hyperlink" Target="mailto:johan.lansens@pwg.be" TargetMode="External"/><Relationship Id="rId128" Type="http://schemas.openxmlformats.org/officeDocument/2006/relationships/hyperlink" Target="mailto:johan.lansens@pwg.be" TargetMode="External"/><Relationship Id="rId5" Type="http://schemas.openxmlformats.org/officeDocument/2006/relationships/hyperlink" Target="mailto:johan.lansens@pwg.be" TargetMode="External"/><Relationship Id="rId90" Type="http://schemas.openxmlformats.org/officeDocument/2006/relationships/hyperlink" Target="https://polletgroupintranet.sharepoint.com/:b:/s/PG_CORP_MKT/IQAJ7EdK-p79RIZpN6PPR1DiAdjmIlkoQ54GlwqbOkQ_vek?e=AYM9ka" TargetMode="External"/><Relationship Id="rId95" Type="http://schemas.openxmlformats.org/officeDocument/2006/relationships/hyperlink" Target="https://polletgroupintranet.sharepoint.com/:b:/s/PG_CORP_MKT/IQAGV-n2R31MQK7H-k_IvaGtAXppJ6Z5d6t8TCBTqTFwaJo?e=nAai23" TargetMode="External"/><Relationship Id="rId22" Type="http://schemas.openxmlformats.org/officeDocument/2006/relationships/hyperlink" Target="https://polletgroupintranet.sharepoint.com/:b:/s/PG_CORP_MKT/EaYi_Gu9PTVKlRZRgsWqYoYBNj_hzdFw7VtT1Z1SvmTKiA?e=v2S9i0" TargetMode="External"/><Relationship Id="rId27" Type="http://schemas.openxmlformats.org/officeDocument/2006/relationships/hyperlink" Target="http://info.nsf.org/Certified/DWTU/Listings.asp?Standard=044&amp;Company=C0001710&amp;" TargetMode="External"/><Relationship Id="rId43" Type="http://schemas.openxmlformats.org/officeDocument/2006/relationships/hyperlink" Target="https://polletgroupintranet.sharepoint.com/:b:/s/PG_CORP_MKT/EWXReckmgu9MqClFs9D_Mb4B1KQ41cI2AUN0aAkB6o_BCw?e=AFytzJ" TargetMode="External"/><Relationship Id="rId48" Type="http://schemas.openxmlformats.org/officeDocument/2006/relationships/hyperlink" Target="mailto:johan.lansens@pwg.be" TargetMode="External"/><Relationship Id="rId64" Type="http://schemas.openxmlformats.org/officeDocument/2006/relationships/hyperlink" Target="mailto:johan.lansens@pwg.be" TargetMode="External"/><Relationship Id="rId69" Type="http://schemas.openxmlformats.org/officeDocument/2006/relationships/hyperlink" Target="../../../../../../../:f:/s/PG_CORP_MKT/Eh17Q8st6MxGsj4fVzGcsKgBjmUX6JWzo0nwhfotNoGJog?e=yjGilI" TargetMode="External"/><Relationship Id="rId113" Type="http://schemas.openxmlformats.org/officeDocument/2006/relationships/hyperlink" Target="mailto:johan.lansens@pwg.be" TargetMode="External"/><Relationship Id="rId118" Type="http://schemas.openxmlformats.org/officeDocument/2006/relationships/hyperlink" Target="https://polletgroupintranet.sharepoint.com/:b:/s/PG_CORP_MKT/IQCHzX243a-DT6_i4o02qqVUAVz3ezyY69sB_-ou98T-8ps?e=Y4K3ZJ" TargetMode="External"/><Relationship Id="rId134" Type="http://schemas.openxmlformats.org/officeDocument/2006/relationships/hyperlink" Target="mailto:johan.lansens@pwg.be" TargetMode="External"/><Relationship Id="rId139" Type="http://schemas.openxmlformats.org/officeDocument/2006/relationships/hyperlink" Target="https://polletgroupintranet.sharepoint.com/:b:/s/PG_CORP_MKT/EaFeEPeGGGFEq3jNcSS2pl8BdSSZfkSe8kFU5K5z0U6mNA?e=DhAfUm" TargetMode="External"/><Relationship Id="rId80" Type="http://schemas.openxmlformats.org/officeDocument/2006/relationships/hyperlink" Target="https://polletgroupintranet.sharepoint.com/:b:/s/PG_CORP_MKT/EWhWWHxMb8RPo4q0IQKEbKcBVzp63A_usYu71xKVDMwsNA?e=cImnz0" TargetMode="External"/><Relationship Id="rId85" Type="http://schemas.openxmlformats.org/officeDocument/2006/relationships/hyperlink" Target="mailto:johan.lansens@pwg.be" TargetMode="External"/><Relationship Id="rId12" Type="http://schemas.openxmlformats.org/officeDocument/2006/relationships/hyperlink" Target="https://polletgroupintranet.sharepoint.com/:w:/s/PG_CORP_MKT/Eeo79Lvb4xxBikIqwyjAtiIB7r3AGDQWRn1n6nxul0Zoww?e=iR1izQ" TargetMode="External"/><Relationship Id="rId17" Type="http://schemas.openxmlformats.org/officeDocument/2006/relationships/hyperlink" Target="mailto:johan.lansens@pwg.be" TargetMode="External"/><Relationship Id="rId33" Type="http://schemas.openxmlformats.org/officeDocument/2006/relationships/hyperlink" Target="https://polletgroupintranet.sharepoint.com/:b:/s/PG_CORP_MKT/EUkZlodv-11Ks44EWGKIFeUBHX1Emv-tRYzRHqC7p-_p4w?e=2LQeZU" TargetMode="External"/><Relationship Id="rId38" Type="http://schemas.openxmlformats.org/officeDocument/2006/relationships/hyperlink" Target="mailto:johan.lansens@pwg.be" TargetMode="External"/><Relationship Id="rId59" Type="http://schemas.openxmlformats.org/officeDocument/2006/relationships/hyperlink" Target="https://polletgroupintranet.sharepoint.com/:b:/s/PG_CORP_MKT/EeMf2fCi6ndPpz7R7JyRlaABNXZFT_ftThJn9OiTnBV5yQ?e=bcRZ59" TargetMode="External"/><Relationship Id="rId103" Type="http://schemas.openxmlformats.org/officeDocument/2006/relationships/hyperlink" Target="mailto:johan.lansens@pwg.be" TargetMode="External"/><Relationship Id="rId108" Type="http://schemas.openxmlformats.org/officeDocument/2006/relationships/hyperlink" Target="https://polletgroupintranet.sharepoint.com/:b:/s/PG_CORP_MKT/IQBXok1rPjpVRIODsclHIvJiAboN2bYozG1NgK7JHjZ8f5E?e=slEDWf" TargetMode="External"/><Relationship Id="rId124" Type="http://schemas.openxmlformats.org/officeDocument/2006/relationships/hyperlink" Target="https://polletgroupintranet.sharepoint.com/:b:/s/PG_CORP_MKT/IQD-z3QnWE13TqE1-arkZYQdAfLjWXdunR2pO0px85U5bKs?e=NTdebR" TargetMode="External"/><Relationship Id="rId129" Type="http://schemas.openxmlformats.org/officeDocument/2006/relationships/hyperlink" Target="https://polletgroupintranet.sharepoint.com/:b:/s/PG_CORP_MKT/IQACViV27ofYT481EjN22b39AR08Nj-BESJgqn_zj1sO010?e=TxhKqv" TargetMode="External"/><Relationship Id="rId54" Type="http://schemas.openxmlformats.org/officeDocument/2006/relationships/hyperlink" Target="mailto:johan.lansens@pwg.be" TargetMode="External"/><Relationship Id="rId70" Type="http://schemas.openxmlformats.org/officeDocument/2006/relationships/hyperlink" Target="mailto:johan.lansens@pwg.be" TargetMode="External"/><Relationship Id="rId75" Type="http://schemas.openxmlformats.org/officeDocument/2006/relationships/hyperlink" Target="../../../../../../../:f:/s/PG_CORP_MKT/EhDsFgiY4bxGi6g_5kw-7KoBUxYh_5qoUlbicSozom-ySw?e=KWdehN" TargetMode="External"/><Relationship Id="rId91" Type="http://schemas.openxmlformats.org/officeDocument/2006/relationships/hyperlink" Target="https://polletgroupintranet.sharepoint.com/:b:/s/PG_CORP_MKT/IQD3Xe0G30hVQoNR1IFDgGeGAZqnOT3i4jVLu9WB9zWvKNA?e=g1BZBf" TargetMode="External"/><Relationship Id="rId96" Type="http://schemas.openxmlformats.org/officeDocument/2006/relationships/hyperlink" Target="https://polletgroupintranet.sharepoint.com/:b:/s/PG_CORP_MKT/IQA3L_lrB-HGSL2KIrSW1yegAZyb9bCoGWdjPQyIOOKYMwk?e=WBqNDh" TargetMode="External"/><Relationship Id="rId140" Type="http://schemas.openxmlformats.org/officeDocument/2006/relationships/hyperlink" Target="https://polletgroupintranet.sharepoint.com/:b:/s/PG_CORP_MKT/IQCYQoDpqvlMQKtY6rwgEiT1ATz9uQNYT-DHdyWg7HFF6CA?e=SDfq9a" TargetMode="External"/><Relationship Id="rId1" Type="http://schemas.openxmlformats.org/officeDocument/2006/relationships/hyperlink" Target="https://polletgroupintranet.sharepoint.com/:b:/s/PG_CORP_MKT/EbP9InuUloBHhhU-hMZ6nGEB1CfUtAdc4mnxq5lueWzUlw?e=YamDdn" TargetMode="External"/><Relationship Id="rId6" Type="http://schemas.openxmlformats.org/officeDocument/2006/relationships/hyperlink" Target="../../../../../../../:i:/s/PG_CORP_MKT/EZVE9yO0kClNoJa800DfnLUBHrqkVXMglg-dvZwSdHq5xA?e=01dDeR" TargetMode="External"/><Relationship Id="rId23" Type="http://schemas.openxmlformats.org/officeDocument/2006/relationships/hyperlink" Target="mailto:johan.lansens@pwg.be" TargetMode="External"/><Relationship Id="rId28" Type="http://schemas.openxmlformats.org/officeDocument/2006/relationships/hyperlink" Target="mailto:johan.lansens@pwg.be" TargetMode="External"/><Relationship Id="rId49" Type="http://schemas.openxmlformats.org/officeDocument/2006/relationships/hyperlink" Target="https://polletgroupintranet.sharepoint.com/:b:/s/PG_CORP_MKT/Ea1Y9pSSKGVPjpeA8BKbnogBrWEL79cEkidQh4hD8E1nhQ?e=ebCzau" TargetMode="External"/><Relationship Id="rId114" Type="http://schemas.openxmlformats.org/officeDocument/2006/relationships/hyperlink" Target="https://polletgroupintranet.sharepoint.com/:b:/s/PG_CORP_MKT/IQDhc0KfjMDXQI5f-Wqimyn1AaBSfryP3VQFb2-yn3xbqMM?e=QSvTji" TargetMode="External"/><Relationship Id="rId119" Type="http://schemas.openxmlformats.org/officeDocument/2006/relationships/hyperlink" Target="mailto:johan.lansens@pwg.be" TargetMode="External"/><Relationship Id="rId44" Type="http://schemas.openxmlformats.org/officeDocument/2006/relationships/hyperlink" Target="mailto:johan.lansens@pwg.be" TargetMode="External"/><Relationship Id="rId60" Type="http://schemas.openxmlformats.org/officeDocument/2006/relationships/hyperlink" Target="mailto:johan.lansens@pwg.be" TargetMode="External"/><Relationship Id="rId65" Type="http://schemas.openxmlformats.org/officeDocument/2006/relationships/hyperlink" Target="https://polletgroupintranet.sharepoint.com/:b:/s/PG_CORP_MKT/EbsNfCRQ-_ZHsAb2s8uiCtwBTuXdWhIkRGbXnbmS08w8Qg?e=WfXsSw" TargetMode="External"/><Relationship Id="rId81" Type="http://schemas.openxmlformats.org/officeDocument/2006/relationships/hyperlink" Target="mailto:johan.lansens@pwg.be" TargetMode="External"/><Relationship Id="rId86" Type="http://schemas.openxmlformats.org/officeDocument/2006/relationships/hyperlink" Target="https://polletgroupintranet.sharepoint.com/:b:/s/PG_CORP_MKT/EfUtDVJN9rtFvLyRko6xeaQBqYmnXwdr6JOpOSQHS8afEQ?e=qbxIoc" TargetMode="External"/><Relationship Id="rId130" Type="http://schemas.openxmlformats.org/officeDocument/2006/relationships/hyperlink" Target="mailto:johan.lansens@pwg.be" TargetMode="External"/><Relationship Id="rId135" Type="http://schemas.openxmlformats.org/officeDocument/2006/relationships/hyperlink" Target="https://polletgroupintranet.sharepoint.com/:b:/s/PG_CORP_MKT/IQDjOgK3XbAUSKuf1ZDBajLWAbC0fCRML1pJTJRlqGqyvm0?e=sgbvgu" TargetMode="External"/><Relationship Id="rId13" Type="http://schemas.openxmlformats.org/officeDocument/2006/relationships/hyperlink" Target="mailto:johan.lansens@pwg.be" TargetMode="External"/><Relationship Id="rId18" Type="http://schemas.openxmlformats.org/officeDocument/2006/relationships/hyperlink" Target="https://polletgroupintranet.sharepoint.com/:b:/s/PG_CORP_MKT/EcgAenSSFh1Pgk_pS1m5yC0BZcoYzTdn20OOWQHiiCGKuA?e=tbs219" TargetMode="External"/><Relationship Id="rId39" Type="http://schemas.openxmlformats.org/officeDocument/2006/relationships/hyperlink" Target="https://polletgroupintranet.sharepoint.com/:b:/s/PG_CORP_MKT/EStZb67XniZBhJx5GI4hs4EBwEJ7QGbK7njgAH7sOP9FjQ?e=WQxBY9" TargetMode="External"/><Relationship Id="rId109" Type="http://schemas.openxmlformats.org/officeDocument/2006/relationships/hyperlink" Target="mailto:johan.lansens@pwg.be" TargetMode="External"/><Relationship Id="rId34" Type="http://schemas.openxmlformats.org/officeDocument/2006/relationships/hyperlink" Target="mailto:johan.lansens@pwg.be" TargetMode="External"/><Relationship Id="rId50" Type="http://schemas.openxmlformats.org/officeDocument/2006/relationships/hyperlink" Target="mailto:johan.lansens@pwg.be" TargetMode="External"/><Relationship Id="rId55" Type="http://schemas.openxmlformats.org/officeDocument/2006/relationships/hyperlink" Target="https://polletgroupintranet.sharepoint.com/:b:/s/PG_CORP_MKT/ERX2Hnb7LfhHt77tUPWKI0ABLtQ_J1vcU8-mAY2DxGWisg?e=3VqO9G" TargetMode="External"/><Relationship Id="rId76" Type="http://schemas.openxmlformats.org/officeDocument/2006/relationships/hyperlink" Target="https://polletgroupintranet.sharepoint.com/:b:/s/PG_CORP_MKT/EURDjjljdSBKvWMzo_25mP0B9j1bK1NC-gCP85Zchobx8A?e=ppIeNZ" TargetMode="External"/><Relationship Id="rId97" Type="http://schemas.openxmlformats.org/officeDocument/2006/relationships/hyperlink" Target="https://polletgroupintranet.sharepoint.com/:b:/s/PG_CORP_MKT/IQBLJD1h3MUzR45QPQfdMk0bAW6nZfCjQMyOC25_qvonkn8?e=1TwQtm" TargetMode="External"/><Relationship Id="rId104" Type="http://schemas.openxmlformats.org/officeDocument/2006/relationships/hyperlink" Target="https://polletgroupintranet.sharepoint.com/:b:/s/PG_CORP_MKT/IQCzknZrqVkxRawHMCzH22KgAU1ZngpfaZzHV6sv-4MELqk?e=cMqqrz" TargetMode="External"/><Relationship Id="rId120" Type="http://schemas.openxmlformats.org/officeDocument/2006/relationships/hyperlink" Target="https://polletgroupintranet.sharepoint.com/:b:/s/PG_CORP_MKT/IQBJEvktJjpYRYseX7DfOzdCAa1qId8cFRkwA-KTpNuFWnY?e=Wwrdaq" TargetMode="External"/><Relationship Id="rId125" Type="http://schemas.openxmlformats.org/officeDocument/2006/relationships/hyperlink" Target="mailto:johan.lansens@pwg.be" TargetMode="External"/><Relationship Id="rId141" Type="http://schemas.openxmlformats.org/officeDocument/2006/relationships/hyperlink" Target="https://polletgroupintranet.sharepoint.com/:b:/s/PG_CORP_MKT/IQDI6Ewjz5ttRp-knNEyDsYKAS9GXpHCwbWNHpR2jMG_ceg?e=Df8Loq" TargetMode="External"/><Relationship Id="rId7" Type="http://schemas.openxmlformats.org/officeDocument/2006/relationships/hyperlink" Target="mailto:johan.lansens@pwg.be" TargetMode="External"/><Relationship Id="rId71" Type="http://schemas.openxmlformats.org/officeDocument/2006/relationships/hyperlink" Target="https://polletgroupintranet.sharepoint.com/:b:/s/PG_CORP_MKT/EUljUe9KtmVLlFpM-M0lXYwBQ1abPrxX0ed5Mv9S58erjw?e=CdlDWX" TargetMode="External"/><Relationship Id="rId92" Type="http://schemas.openxmlformats.org/officeDocument/2006/relationships/hyperlink" Target="https://polletgroupintranet.sharepoint.com/:b:/s/PG_CORP_MKT/IQD8y7sHdUucQZrTpLZ2SIXEASx8HYbFgGEaqUJ4tknZ2qg?e=iQW46c" TargetMode="External"/><Relationship Id="rId2" Type="http://schemas.openxmlformats.org/officeDocument/2006/relationships/hyperlink" Target="https://polletgroupintranet.sharepoint.com/:b:/s/PG_CORP_MKT/EfkM4s-XoSRGn0jgfBHGxfEBG19FP0wYh6bGlCFG_dyWpg?e=a9o6YU" TargetMode="External"/><Relationship Id="rId29" Type="http://schemas.openxmlformats.org/officeDocument/2006/relationships/hyperlink" Target="https://polletgroupintranet.sharepoint.com/:b:/s/PG_CORP_MKT/EavSjEo7ZhlBiYiP41mrvLoB5DKPq5ErC3wudHLk50JwnQ?e=Ffjzcs" TargetMode="External"/><Relationship Id="rId24" Type="http://schemas.openxmlformats.org/officeDocument/2006/relationships/hyperlink" Target="https://polletgroupintranet.sharepoint.com/:b:/s/PG_CORP_MKT/EWt7u_EuCJ5PuQBu-4Xw6H8BVto68_f8Dp1Dq3-eeInuSg?e=edLXHt" TargetMode="External"/><Relationship Id="rId40" Type="http://schemas.openxmlformats.org/officeDocument/2006/relationships/hyperlink" Target="mailto:johan.lansens@pwg.be" TargetMode="External"/><Relationship Id="rId45" Type="http://schemas.openxmlformats.org/officeDocument/2006/relationships/hyperlink" Target="https://polletgroupintranet.sharepoint.com/:b:/s/PG_CORP_MKT/ETVIgzUXx2NKtYcjdF4GjRIBvGvmMC_k-qwn4x-wsbUbKQ?e=AvgHnE" TargetMode="External"/><Relationship Id="rId66" Type="http://schemas.openxmlformats.org/officeDocument/2006/relationships/hyperlink" Target="mailto:johan.lansens@pwg.be" TargetMode="External"/><Relationship Id="rId87" Type="http://schemas.openxmlformats.org/officeDocument/2006/relationships/hyperlink" Target="mailto:johan.lansens@pwg.be" TargetMode="External"/><Relationship Id="rId110" Type="http://schemas.openxmlformats.org/officeDocument/2006/relationships/hyperlink" Target="https://polletgroupintranet.sharepoint.com/:b:/s/PG_CORP_MKT/IQAjyEQ29Tq9QofaHFVbBK5SAbyYrr0UV78u0gZBT-6__8s?e=PHAhYD" TargetMode="External"/><Relationship Id="rId115" Type="http://schemas.openxmlformats.org/officeDocument/2006/relationships/hyperlink" Target="mailto:johan.lansens@pwg.be" TargetMode="External"/><Relationship Id="rId131" Type="http://schemas.openxmlformats.org/officeDocument/2006/relationships/hyperlink" Target="https://polletgroupintranet.sharepoint.com/:b:/s/PG_CORP_MKT/IQC49XkNWY5hRaniFmkBe4uQAcGQiTEBm_nbhtBNtB0hXsA?e=XDaVSv" TargetMode="External"/><Relationship Id="rId136" Type="http://schemas.openxmlformats.org/officeDocument/2006/relationships/hyperlink" Target="mailto:johan.lansens@pwg.be" TargetMode="External"/><Relationship Id="rId61" Type="http://schemas.openxmlformats.org/officeDocument/2006/relationships/hyperlink" Target="https://polletgroupintranet.sharepoint.com/:b:/s/PG_CORP_MKT/Eb2gahYWvetHtQ6a5ud65KYB7FyXHDsxZK0G7Q0oWJrDbw?e=CUGXVS" TargetMode="External"/><Relationship Id="rId82" Type="http://schemas.openxmlformats.org/officeDocument/2006/relationships/hyperlink" Target="https://polletgroupintranet.sharepoint.com/:b:/s/PG_CORP_MKT/EUPnWX0NciZKmy9yQqgNkpIBXiWHv7dJ2lGIRobxa13v8A?e=Qxr8nU" TargetMode="External"/><Relationship Id="rId19" Type="http://schemas.openxmlformats.org/officeDocument/2006/relationships/hyperlink" Target="https://polletgroupintranet.sharepoint.com/:b:/s/PG_CORP_MKT/EQOUZFTt4c9Ls2F4gIj1gEwBcbt5oI4DPtmH64hIRuMs4w?e=7f3TdM" TargetMode="External"/><Relationship Id="rId14" Type="http://schemas.openxmlformats.org/officeDocument/2006/relationships/hyperlink" Target="https://polletgroupintranet.sharepoint.com/:w:/s/PG_CORP_MKT/Ef0jzSu8e7hLiYzt3yeSP4UBHDvl1qJr7yqcEaIbdN_QiQ?e=xH5zSL" TargetMode="External"/><Relationship Id="rId30" Type="http://schemas.openxmlformats.org/officeDocument/2006/relationships/hyperlink" Target="mailto:johan.lansens@pwg.be" TargetMode="External"/><Relationship Id="rId35" Type="http://schemas.openxmlformats.org/officeDocument/2006/relationships/hyperlink" Target="https://polletgroupintranet.sharepoint.com/:b:/s/PG_CORP_MKT/EdjvWE-pZ1pJu9G2s5xXg4oBuVWFBkBBiF61qKuyPOtvXQ?e=DcsEvl" TargetMode="External"/><Relationship Id="rId56" Type="http://schemas.openxmlformats.org/officeDocument/2006/relationships/hyperlink" Target="mailto:johan.lansens@pwg.be" TargetMode="External"/><Relationship Id="rId77" Type="http://schemas.openxmlformats.org/officeDocument/2006/relationships/hyperlink" Target="mailto:johan.lansens@pwg.be" TargetMode="External"/><Relationship Id="rId100" Type="http://schemas.openxmlformats.org/officeDocument/2006/relationships/hyperlink" Target="https://polletgroupintranet.sharepoint.com/:b:/s/PG_CORP_MKT/IQAzg1V0VQw8TIMwN5nINJ94AV84UlbHc0_PMDZLuMjNUlU?e=W5LhRk" TargetMode="External"/><Relationship Id="rId105" Type="http://schemas.openxmlformats.org/officeDocument/2006/relationships/hyperlink" Target="mailto:johan.lansens@pwg.be" TargetMode="External"/><Relationship Id="rId126" Type="http://schemas.openxmlformats.org/officeDocument/2006/relationships/hyperlink" Target="https://polletgroupintranet.sharepoint.com/:b:/s/PG_CORP_MKT/IQCHevMmEWyRQJMG5Kih1PTZAQCU29750DqeiqiQn6NtG_o?e=cmfZ98" TargetMode="External"/><Relationship Id="rId8" Type="http://schemas.openxmlformats.org/officeDocument/2006/relationships/hyperlink" Target="https://polletgroupintranet.sharepoint.com/:w:/s/PG_CORP_MKT/EbgTdkYuKQpModv355HwC2YBi6juaJIIT6h8VjWcGgvQjA?e=anvme1" TargetMode="External"/><Relationship Id="rId51" Type="http://schemas.openxmlformats.org/officeDocument/2006/relationships/hyperlink" Target="https://polletgroupintranet.sharepoint.com/:b:/s/PG_CORP_MKT/Eck0pQlMbY9Ds51DRajznl0BAjnFRtEXqSqbzUnY7GI6VQ?e=Edi6c7" TargetMode="External"/><Relationship Id="rId72" Type="http://schemas.openxmlformats.org/officeDocument/2006/relationships/hyperlink" Target="../../../../../../../:f:/s/PG_CORP_MKT/EiakZRxZ4HZHl4oBPlkksqYBGxRbs0OX-9w2BsoeI8n0uA?e=b4NNEs" TargetMode="External"/><Relationship Id="rId93" Type="http://schemas.openxmlformats.org/officeDocument/2006/relationships/hyperlink" Target="https://polletgroupintranet.sharepoint.com/:b:/s/PG_CORP_MKT/IQAp84xIvJhDT5VYqorpRbXTASVQyx3N9MpfqxH2harX3m4?e=W8LShE" TargetMode="External"/><Relationship Id="rId98" Type="http://schemas.openxmlformats.org/officeDocument/2006/relationships/hyperlink" Target="https://polletgroupintranet.sharepoint.com/:b:/s/PG_CORP_MKT/IQBIpxH-1ZUMS7_s1M7HscRFARzd948owW_Kt1tIsu7IYng?e=z2Mcdf" TargetMode="External"/><Relationship Id="rId121" Type="http://schemas.openxmlformats.org/officeDocument/2006/relationships/hyperlink" Target="mailto:johan.lansens@pwg.be" TargetMode="External"/><Relationship Id="rId142" Type="http://schemas.openxmlformats.org/officeDocument/2006/relationships/hyperlink" Target="https://polletgroupintranet.sharepoint.com/:b:/s/PG_CORP_MKT/IQCb95GR7oHvSp4jiqCapUt8ATiKV-ZafrmOjeLVk_eecj8?e=S0izlP" TargetMode="External"/><Relationship Id="rId3" Type="http://schemas.openxmlformats.org/officeDocument/2006/relationships/hyperlink" Target="https://polletgroupintranet.sharepoint.com/:b:/s/PG_CORP_MKT/EefC4d5tDkZDucvNxiMqp9sBl_XArxcRFPFy4MjZrQdFDA?e=s6bl2m" TargetMode="External"/><Relationship Id="rId25" Type="http://schemas.openxmlformats.org/officeDocument/2006/relationships/hyperlink" Target="mailto:johan.lansens@pwg.be" TargetMode="External"/><Relationship Id="rId46" Type="http://schemas.openxmlformats.org/officeDocument/2006/relationships/hyperlink" Target="mailto:johan.lansens@pwg.be" TargetMode="External"/><Relationship Id="rId67" Type="http://schemas.openxmlformats.org/officeDocument/2006/relationships/hyperlink" Target="https://polletgroupintranet.sharepoint.com/:b:/s/PG_CORP_MKT/Eb2wmegoR2xKtxhNlhWaaX0BOuyThhfoTo5mfP0yzVNy2w?e=wo2gfj" TargetMode="External"/><Relationship Id="rId116" Type="http://schemas.openxmlformats.org/officeDocument/2006/relationships/hyperlink" Target="https://polletgroupintranet.sharepoint.com/:b:/s/PG_CORP_MKT/IQCABT_96uTBRpgfFd-qwqCBAaSOFVz9X1a8S_Nl6UnNalY?e=znLgII" TargetMode="External"/><Relationship Id="rId137" Type="http://schemas.openxmlformats.org/officeDocument/2006/relationships/hyperlink" Target="https://polletgroupintranet.sharepoint.com/:b:/s/PG_CORP_MKT/IQCrUys-Tl3KQa-bY45jJig2ATQMd7KWOOfra4nP45utC_k?e=THuCqi" TargetMode="External"/><Relationship Id="rId20" Type="http://schemas.openxmlformats.org/officeDocument/2006/relationships/hyperlink" Target="https://polletgroupintranet.sharepoint.com/:b:/s/PG_CORP_MKT/EUoszPyYisNBl5TNQAMJA3sBr99gDPTOg-jcfs2HmBcDzw?e=YaeXA2" TargetMode="External"/><Relationship Id="rId41" Type="http://schemas.openxmlformats.org/officeDocument/2006/relationships/hyperlink" Target="https://polletgroupintranet.sharepoint.com/:b:/s/PG_CORP_MKT/EZrPvGifewJOnQ0qnhGjv3YBgGlm-Mden4uFGtQPPj2LkA?e=TcdlaJ" TargetMode="External"/><Relationship Id="rId62" Type="http://schemas.openxmlformats.org/officeDocument/2006/relationships/hyperlink" Target="mailto:johan.lansens@pwg.be" TargetMode="External"/><Relationship Id="rId83" Type="http://schemas.openxmlformats.org/officeDocument/2006/relationships/hyperlink" Target="mailto:johan.lansens@pwg.be" TargetMode="External"/><Relationship Id="rId88" Type="http://schemas.openxmlformats.org/officeDocument/2006/relationships/hyperlink" Target="mailto:johan.lansens@pwg.be" TargetMode="External"/><Relationship Id="rId111" Type="http://schemas.openxmlformats.org/officeDocument/2006/relationships/hyperlink" Target="mailto:johan.lansens@pwg.be" TargetMode="External"/><Relationship Id="rId132" Type="http://schemas.openxmlformats.org/officeDocument/2006/relationships/hyperlink" Target="mailto:johan.lansens@pwg.be" TargetMode="External"/><Relationship Id="rId15" Type="http://schemas.openxmlformats.org/officeDocument/2006/relationships/hyperlink" Target="mailto:johan.lansens@pwg.be" TargetMode="External"/><Relationship Id="rId36" Type="http://schemas.openxmlformats.org/officeDocument/2006/relationships/hyperlink" Target="mailto:johan.lansens@pwg.be" TargetMode="External"/><Relationship Id="rId57" Type="http://schemas.openxmlformats.org/officeDocument/2006/relationships/hyperlink" Target="https://polletgroupintranet.sharepoint.com/:b:/s/PG_CORP_MKT/EW90uSrHA_lGsMhWwdpx7kkBJo35Dv5Mg4CZHswUZQnCQQ?e=OuwehI" TargetMode="External"/><Relationship Id="rId106" Type="http://schemas.openxmlformats.org/officeDocument/2006/relationships/hyperlink" Target="https://polletgroupintranet.sharepoint.com/:b:/s/PG_CORP_MKT/IQCqfXzW7FnLTKo9rYHCWbJ5AQpoWSA_OCOUIgo2s1U8BbU?e=t8Jv1f" TargetMode="External"/><Relationship Id="rId127" Type="http://schemas.openxmlformats.org/officeDocument/2006/relationships/hyperlink" Target="https://polletgroupintranet.sharepoint.com/:b:/s/PG_CORP_MKT/IQDkvayGGWxQRKcVAHX8k-AqATYd9npKWNTQq47Byl8vEyc?e=TmXJuA" TargetMode="External"/><Relationship Id="rId10" Type="http://schemas.openxmlformats.org/officeDocument/2006/relationships/hyperlink" Target="https://polletgroupintranet.sharepoint.com/:w:/s/PG_CORP_MKT/ERXgh3C-TqhCuL-CB0ksJS4BEDVZZOCUNvSdFLAChcryLw?e=bNx98d" TargetMode="External"/><Relationship Id="rId31" Type="http://schemas.openxmlformats.org/officeDocument/2006/relationships/hyperlink" Target="https://polletgroupintranet.sharepoint.com/:b:/s/PG_CORP_MKT/EXbv0PSWtZJOv3M-b6tDS2UBnHBLoStWFxeOGqHYmBe_lQ?e=Wryusc" TargetMode="External"/><Relationship Id="rId52" Type="http://schemas.openxmlformats.org/officeDocument/2006/relationships/hyperlink" Target="mailto:johan.lansens@pwg.be" TargetMode="External"/><Relationship Id="rId73" Type="http://schemas.openxmlformats.org/officeDocument/2006/relationships/hyperlink" Target="mailto:johan.lansens@pwg.be" TargetMode="External"/><Relationship Id="rId78" Type="http://schemas.openxmlformats.org/officeDocument/2006/relationships/hyperlink" Target="https://polletgroupintranet.sharepoint.com/:b:/s/PG_CORP_MKT/EVIrb4e45jBPoE4WIO5sO-sB6KpEByXqC6xZm70H0NZgrg?e=ovUxTw" TargetMode="External"/><Relationship Id="rId94" Type="http://schemas.openxmlformats.org/officeDocument/2006/relationships/hyperlink" Target="https://polletgroupintranet.sharepoint.com/:b:/s/PG_CORP_MKT/IQB7vZUEmZZFT4n4EmbLyNgHARD1buWimBrj0ivoqjNpzPs?e=4WAp4e" TargetMode="External"/><Relationship Id="rId99" Type="http://schemas.openxmlformats.org/officeDocument/2006/relationships/hyperlink" Target="mailto:johan.lansens@pwg.be" TargetMode="External"/><Relationship Id="rId101" Type="http://schemas.openxmlformats.org/officeDocument/2006/relationships/hyperlink" Target="mailto:johan.lansens@pwg.be" TargetMode="External"/><Relationship Id="rId122" Type="http://schemas.openxmlformats.org/officeDocument/2006/relationships/hyperlink" Target="https://polletgroupintranet.sharepoint.com/:b:/s/PG_CORP_MKT/IQBvVka2PJWFQo8lhD1B9Ed_AZ0bB7S16KWe7sEldD9PJho?e=S9q9Lo" TargetMode="External"/><Relationship Id="rId143" Type="http://schemas.openxmlformats.org/officeDocument/2006/relationships/table" Target="../tables/table2.xml"/><Relationship Id="rId4" Type="http://schemas.openxmlformats.org/officeDocument/2006/relationships/hyperlink" Target="https://polletgroupintranet.sharepoint.com/:b:/s/PG_CORP_MKT/EczAZsuBKrFBkb9UqERI8FQBK5ZQT1z92Q7fo_25WgFsxw?e=J4XlfO" TargetMode="External"/><Relationship Id="rId9" Type="http://schemas.openxmlformats.org/officeDocument/2006/relationships/hyperlink" Target="mailto:johan.lansens@pwg.be" TargetMode="External"/><Relationship Id="rId26" Type="http://schemas.openxmlformats.org/officeDocument/2006/relationships/hyperlink" Target="https://polletgroupintranet.sharepoint.com/:b:/s/PG_CORP_MKT/Ebf3ovElndZJmUUPYN0dJ9QB1eCzJXNx1p6lHchLtXFpYQ?e=Kf83gT" TargetMode="External"/><Relationship Id="rId47" Type="http://schemas.openxmlformats.org/officeDocument/2006/relationships/hyperlink" Target="https://polletgroupintranet.sharepoint.com/:b:/s/PG_CORP_MKT/ESApGjBT1OlGimvJ2RW5q14B-6xvbJDiGmNp-666ahHlxg?e=mbUyRU" TargetMode="External"/><Relationship Id="rId68" Type="http://schemas.openxmlformats.org/officeDocument/2006/relationships/hyperlink" Target="mailto:johan.lansens@pwg.be" TargetMode="External"/><Relationship Id="rId89" Type="http://schemas.openxmlformats.org/officeDocument/2006/relationships/hyperlink" Target="https://polletgroupintranet.sharepoint.com/:b:/s/PG_CORP_MKT/IQDwr9pqjl9zTJLcoNTeiMGjAQIzk8F_D-9H5PQlizhInhY?e=KHIiEO" TargetMode="External"/><Relationship Id="rId112" Type="http://schemas.openxmlformats.org/officeDocument/2006/relationships/hyperlink" Target="https://polletgroupintranet.sharepoint.com/:b:/s/PG_CORP_MKT/IQDLgR_f68QQQIsgU72jFvnIAUA-rphQKSoFK-z1BF5hb5E?e=f9S7kI" TargetMode="External"/><Relationship Id="rId133" Type="http://schemas.openxmlformats.org/officeDocument/2006/relationships/hyperlink" Target="https://polletgroupintranet.sharepoint.com/:b:/s/PG_CORP_MKT/IQDr89F0DANqRI8lLn5WRi-RATK1QacafczWe8hiiBb2sfY?e=K2BKdr" TargetMode="External"/><Relationship Id="rId16" Type="http://schemas.openxmlformats.org/officeDocument/2006/relationships/hyperlink" Target="https://polletgroupintranet.sharepoint.com/:w:/s/PG_CORP_MKT/EUusdaW-fbpLqdjfGYXiUJkBeAKA6rI-kIg9miJGeJi6Vg?e=AN046d" TargetMode="Externa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microsoft.com/office/2007/relationships/slicer" Target="../slicers/slicer2.xml"/></Relationships>
</file>

<file path=xl/worksheets/_rels/sheet4.xml.rels><?xml version="1.0" encoding="UTF-8" standalone="yes"?>
<Relationships xmlns="http://schemas.openxmlformats.org/package/2006/relationships"><Relationship Id="rId8" Type="http://schemas.openxmlformats.org/officeDocument/2006/relationships/hyperlink" Target="mailto:johan.lansens@pwg.be" TargetMode="External"/><Relationship Id="rId3" Type="http://schemas.openxmlformats.org/officeDocument/2006/relationships/hyperlink" Target="https://polletgroupintranet.sharepoint.com/:b:/s/PG_CORP_MKT/EUJBIA3pvgtMkdRkDZ5jhtgBhB5JgGp4Zz4xGGtVlk_zSg?e=8v9txM" TargetMode="External"/><Relationship Id="rId7" Type="http://schemas.openxmlformats.org/officeDocument/2006/relationships/hyperlink" Target="https://www.wrasapprovals.co.uk/approvals-directory/?company=16329" TargetMode="External"/><Relationship Id="rId12" Type="http://schemas.openxmlformats.org/officeDocument/2006/relationships/hyperlink" Target="mailto:johan.lansens@pwg.be" TargetMode="External"/><Relationship Id="rId2" Type="http://schemas.openxmlformats.org/officeDocument/2006/relationships/hyperlink" Target="mailto:johan.lansens@pwg.be" TargetMode="External"/><Relationship Id="rId1" Type="http://schemas.openxmlformats.org/officeDocument/2006/relationships/hyperlink" Target="https://polletgroupintranet.sharepoint.com/:b:/s/PG_CORP_MKT/EQY39CejLqZEql8FKl6Kn50BhGo1DMYIwuWD2smi7QIx1A?e=IV6bvp" TargetMode="External"/><Relationship Id="rId6" Type="http://schemas.openxmlformats.org/officeDocument/2006/relationships/hyperlink" Target="mailto:johan.lansens@pwg.be" TargetMode="External"/><Relationship Id="rId11" Type="http://schemas.openxmlformats.org/officeDocument/2006/relationships/hyperlink" Target="https://www.wrasapprovals.co.uk/approvals-directory/?company=16329" TargetMode="External"/><Relationship Id="rId5" Type="http://schemas.openxmlformats.org/officeDocument/2006/relationships/hyperlink" Target="https://polletgroupintranet.sharepoint.com/:b:/s/PG_CORP_MKT/EWeKPcNP_-1Al-OCpzLVw3QBovG2Q7659zOWB9TIEksaRw?e=Kodbfi" TargetMode="External"/><Relationship Id="rId10" Type="http://schemas.openxmlformats.org/officeDocument/2006/relationships/hyperlink" Target="mailto:johan.lansens@pwg.be" TargetMode="External"/><Relationship Id="rId4" Type="http://schemas.openxmlformats.org/officeDocument/2006/relationships/hyperlink" Target="mailto:johan.lansens@pwg.be" TargetMode="External"/><Relationship Id="rId9" Type="http://schemas.openxmlformats.org/officeDocument/2006/relationships/hyperlink" Target="../../../../../../../:f:/s/PG_CORP_MKT/EokJNtiQ7jBBjLTxy9W_ZAcBWR41KLlwwKq522qcA6PEeQ?e=bB79f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K199"/>
  <sheetViews>
    <sheetView workbookViewId="0">
      <selection activeCell="D6" sqref="D6"/>
    </sheetView>
  </sheetViews>
  <sheetFormatPr defaultRowHeight="15" x14ac:dyDescent="0.25"/>
  <cols>
    <col min="1" max="1" width="32" customWidth="1"/>
    <col min="2" max="2" width="16.85546875" customWidth="1"/>
    <col min="3" max="3" width="18.7109375" bestFit="1" customWidth="1"/>
    <col min="4" max="4" width="24.42578125" bestFit="1" customWidth="1"/>
    <col min="5" max="5" width="27.5703125" bestFit="1" customWidth="1"/>
    <col min="6" max="6" width="64.5703125" bestFit="1" customWidth="1"/>
    <col min="7" max="7" width="40.28515625" bestFit="1" customWidth="1"/>
    <col min="8" max="8" width="26.140625" bestFit="1" customWidth="1"/>
    <col min="9" max="9" width="26.7109375" bestFit="1" customWidth="1"/>
    <col min="10" max="10" width="255.7109375" bestFit="1" customWidth="1"/>
    <col min="11" max="11" width="29.85546875" customWidth="1"/>
    <col min="14" max="14" width="19.5703125" bestFit="1" customWidth="1"/>
    <col min="15" max="15" width="26.85546875" customWidth="1"/>
    <col min="17" max="17" width="30.85546875" customWidth="1"/>
  </cols>
  <sheetData>
    <row r="1" spans="1:11" x14ac:dyDescent="0.25">
      <c r="A1" s="3" t="s">
        <v>0</v>
      </c>
      <c r="B1" t="s">
        <v>1</v>
      </c>
      <c r="C1" t="s">
        <v>2</v>
      </c>
      <c r="D1" t="s">
        <v>3</v>
      </c>
      <c r="E1" t="s">
        <v>4</v>
      </c>
      <c r="F1" t="s">
        <v>5</v>
      </c>
      <c r="G1" t="s">
        <v>6</v>
      </c>
      <c r="H1" t="s">
        <v>7</v>
      </c>
      <c r="I1" t="s">
        <v>8</v>
      </c>
      <c r="J1" t="s">
        <v>9</v>
      </c>
      <c r="K1" t="s">
        <v>10</v>
      </c>
    </row>
    <row r="2" spans="1:11" x14ac:dyDescent="0.25">
      <c r="B2" s="1">
        <f>IF(DATA!O6="","",DATA!O6)</f>
        <v>45436</v>
      </c>
      <c r="C2" s="4" t="str">
        <f>IF(DATA!F6&lt;&gt;"", HYPERLINK(DATA!F6, "Link"), "")</f>
        <v>Link</v>
      </c>
      <c r="D2" t="str">
        <f>DATA!A6</f>
        <v>PWG Certificate</v>
      </c>
      <c r="E2" t="str">
        <f>DATA!E6</f>
        <v>Suko NV</v>
      </c>
      <c r="F2" t="str">
        <f>DATA!B6</f>
        <v>Adoucisseur Clack WR 1.25In</v>
      </c>
      <c r="G2" s="10" t="str">
        <f>IF(DATA!C6="","",DATA!C6)</f>
        <v>17 ACC LY 610</v>
      </c>
      <c r="H2" t="str">
        <f>DATA!J6</f>
        <v>Softeners</v>
      </c>
      <c r="I2" t="str">
        <f>DATA!L6</f>
        <v>ACS</v>
      </c>
      <c r="J2" t="str">
        <f>IF(DATA!D6="","",DATA!D6)</f>
        <v/>
      </c>
      <c r="K2" t="str">
        <f>DATA!H6</f>
        <v>France</v>
      </c>
    </row>
    <row r="3" spans="1:11" x14ac:dyDescent="0.25">
      <c r="B3" s="1" t="e">
        <f>IF(DATA!#REF!="","",DATA!#REF!)</f>
        <v>#REF!</v>
      </c>
      <c r="C3" s="4" t="e">
        <f>IF(DATA!#REF!&lt;&gt;"", HYPERLINK(DATA!#REF!, "Link"), "")</f>
        <v>#REF!</v>
      </c>
      <c r="D3" t="e">
        <f>DATA!#REF!</f>
        <v>#REF!</v>
      </c>
      <c r="E3" t="e">
        <f>DATA!#REF!</f>
        <v>#REF!</v>
      </c>
      <c r="F3" t="e">
        <f>DATA!#REF!</f>
        <v>#REF!</v>
      </c>
      <c r="G3" s="10" t="e">
        <f>IF(DATA!#REF!="","",DATA!#REF!)</f>
        <v>#REF!</v>
      </c>
      <c r="H3" t="e">
        <f>DATA!#REF!</f>
        <v>#REF!</v>
      </c>
      <c r="I3" t="e">
        <f>DATA!#REF!</f>
        <v>#REF!</v>
      </c>
      <c r="J3" t="e">
        <f>IF(DATA!#REF!="","",DATA!#REF!)</f>
        <v>#REF!</v>
      </c>
      <c r="K3" t="e">
        <f>DATA!#REF!</f>
        <v>#REF!</v>
      </c>
    </row>
    <row r="4" spans="1:11" x14ac:dyDescent="0.25">
      <c r="B4" s="1" t="e">
        <f>IF(DATA!#REF!="","",DATA!#REF!)</f>
        <v>#REF!</v>
      </c>
      <c r="C4" s="4" t="e">
        <f>IF(DATA!#REF!&lt;&gt;"", HYPERLINK(DATA!#REF!, "Link"), "")</f>
        <v>#REF!</v>
      </c>
      <c r="D4" t="e">
        <f>DATA!#REF!</f>
        <v>#REF!</v>
      </c>
      <c r="E4" t="e">
        <f>DATA!#REF!</f>
        <v>#REF!</v>
      </c>
      <c r="F4" t="e">
        <f>DATA!#REF!</f>
        <v>#REF!</v>
      </c>
      <c r="G4" s="10" t="e">
        <f>IF(DATA!#REF!="","",DATA!#REF!)</f>
        <v>#REF!</v>
      </c>
      <c r="H4" t="e">
        <f>DATA!#REF!</f>
        <v>#REF!</v>
      </c>
      <c r="I4" t="e">
        <f>DATA!#REF!</f>
        <v>#REF!</v>
      </c>
      <c r="J4" t="e">
        <f>IF(DATA!#REF!="","",DATA!#REF!)</f>
        <v>#REF!</v>
      </c>
      <c r="K4" t="e">
        <f>DATA!#REF!</f>
        <v>#REF!</v>
      </c>
    </row>
    <row r="5" spans="1:11" x14ac:dyDescent="0.25">
      <c r="B5" s="1" t="e">
        <f>IF(DATA!#REF!="","",DATA!#REF!)</f>
        <v>#REF!</v>
      </c>
      <c r="C5" s="4" t="e">
        <f>IF(DATA!#REF!&lt;&gt;"", HYPERLINK(DATA!#REF!, "Link"), "")</f>
        <v>#REF!</v>
      </c>
      <c r="D5" t="e">
        <f>DATA!#REF!</f>
        <v>#REF!</v>
      </c>
      <c r="E5" t="e">
        <f>DATA!#REF!</f>
        <v>#REF!</v>
      </c>
      <c r="F5" t="e">
        <f>DATA!#REF!</f>
        <v>#REF!</v>
      </c>
      <c r="G5" s="10" t="e">
        <f>IF(DATA!#REF!="","",DATA!#REF!)</f>
        <v>#REF!</v>
      </c>
      <c r="H5" t="e">
        <f>DATA!#REF!</f>
        <v>#REF!</v>
      </c>
      <c r="I5" t="e">
        <f>DATA!#REF!</f>
        <v>#REF!</v>
      </c>
      <c r="J5" t="e">
        <f>IF(DATA!#REF!="","",DATA!#REF!)</f>
        <v>#REF!</v>
      </c>
      <c r="K5" t="e">
        <f>DATA!#REF!</f>
        <v>#REF!</v>
      </c>
    </row>
    <row r="6" spans="1:11" x14ac:dyDescent="0.25">
      <c r="B6" s="1" t="e">
        <f>IF(DATA!#REF!="","",DATA!#REF!)</f>
        <v>#REF!</v>
      </c>
      <c r="C6" s="4" t="e">
        <f>IF(DATA!#REF!&lt;&gt;"", HYPERLINK(DATA!#REF!, "Link"), "")</f>
        <v>#REF!</v>
      </c>
      <c r="D6" t="e">
        <f>DATA!#REF!</f>
        <v>#REF!</v>
      </c>
      <c r="E6" t="e">
        <f>DATA!#REF!</f>
        <v>#REF!</v>
      </c>
      <c r="F6" t="e">
        <f>DATA!#REF!</f>
        <v>#REF!</v>
      </c>
      <c r="G6" s="10" t="e">
        <f>IF(DATA!#REF!="","",DATA!#REF!)</f>
        <v>#REF!</v>
      </c>
      <c r="H6" t="e">
        <f>DATA!#REF!</f>
        <v>#REF!</v>
      </c>
      <c r="I6" t="e">
        <f>DATA!#REF!</f>
        <v>#REF!</v>
      </c>
      <c r="J6" t="e">
        <f>IF(DATA!#REF!="","",DATA!#REF!)</f>
        <v>#REF!</v>
      </c>
      <c r="K6" t="e">
        <f>DATA!#REF!</f>
        <v>#REF!</v>
      </c>
    </row>
    <row r="7" spans="1:11" x14ac:dyDescent="0.25">
      <c r="B7" s="1">
        <f>IF(DATA!O67="","",DATA!O67)</f>
        <v>47363</v>
      </c>
      <c r="C7" s="4" t="str">
        <f>IF(DATA!F67&lt;&gt;"", HYPERLINK(DATA!F67, "Link"), "")</f>
        <v>Link</v>
      </c>
      <c r="D7" t="str">
        <f>DATA!A67</f>
        <v>PWG Certificate</v>
      </c>
      <c r="E7" t="str">
        <f>DATA!E67</f>
        <v>CTA</v>
      </c>
      <c r="F7" t="str">
        <f>DATA!B67</f>
        <v>Softeners Clack Gamme 26 MCL100V</v>
      </c>
      <c r="G7" s="10" t="str">
        <f>IF(DATA!C67="","",DATA!C67)</f>
        <v>24 ACC LY 461</v>
      </c>
      <c r="H7" t="str">
        <f>DATA!J67</f>
        <v>Softeners</v>
      </c>
      <c r="I7" t="str">
        <f>DATA!L67</f>
        <v>ACS</v>
      </c>
      <c r="J7" t="str">
        <f>IF(DATA!D67="","",DATA!D67)</f>
        <v>MCL40V, MCL80V, MCL100V, MCL140V, MCL160V, MCL200V; MCL250V, MCL300V, MCL350V
SCL105V, SCL145V, SCL165V, SCL205V, SCL255V, SCL305V, SCL505V, SCL755V
SCL126V, SCL226V, SCL326V, SCL526V, SCL726V, SCL1026V, SCL1526V, SCL1726V, SCL2226V
DCL126V, DCL226V, DCL326V, DCL526V, DCL726V, DCL1026V, DCL1526V, DCL1726V, DCL2226V
FA08FAG, FA10FAG, FA12FAG, FA14FAG, FA08CHA, FA10CHA, FA12CHA, FA14CHA
FA08CAL, FA10CAL, FA12CAL, FA14CAL</v>
      </c>
      <c r="K7" t="str">
        <f>DATA!H67</f>
        <v>France</v>
      </c>
    </row>
    <row r="8" spans="1:11" x14ac:dyDescent="0.25">
      <c r="B8" s="1">
        <f>IF(DATA!O39="","",DATA!O39)</f>
        <v>46896</v>
      </c>
      <c r="C8" s="4" t="str">
        <f>IF(DATA!F39&lt;&gt;"", HYPERLINK(DATA!F39, "Link"), "")</f>
        <v>Link</v>
      </c>
      <c r="D8" t="str">
        <f>DATA!A39</f>
        <v>PWG Certificate</v>
      </c>
      <c r="E8" t="str">
        <f>DATA!E39</f>
        <v>Suko NV</v>
      </c>
      <c r="F8" t="str">
        <f>DATA!B39</f>
        <v>Adoucissuer Clack WR 2In</v>
      </c>
      <c r="G8" s="10" t="str">
        <f>IF(DATA!C39="","",DATA!C39)</f>
        <v>23 ACC LY 061</v>
      </c>
      <c r="H8" t="str">
        <f>DATA!J39</f>
        <v>Softeners</v>
      </c>
      <c r="I8" t="str">
        <f>DATA!L39</f>
        <v>ACS</v>
      </c>
      <c r="J8" t="str">
        <f>IF(DATA!D39="","",DATA!D39)</f>
        <v/>
      </c>
      <c r="K8" t="str">
        <f>DATA!H39</f>
        <v>France</v>
      </c>
    </row>
    <row r="9" spans="1:11" x14ac:dyDescent="0.25">
      <c r="B9" s="1" t="e">
        <f>IF(DATA!#REF!="","",DATA!#REF!)</f>
        <v>#REF!</v>
      </c>
      <c r="C9" s="4" t="e">
        <f>IF(DATA!#REF!&lt;&gt;"", HYPERLINK(DATA!#REF!, "Link"), "")</f>
        <v>#REF!</v>
      </c>
      <c r="D9" t="e">
        <f>DATA!#REF!</f>
        <v>#REF!</v>
      </c>
      <c r="E9" t="e">
        <f>DATA!#REF!</f>
        <v>#REF!</v>
      </c>
      <c r="F9" t="e">
        <f>DATA!#REF!</f>
        <v>#REF!</v>
      </c>
      <c r="G9" s="10" t="e">
        <f>IF(DATA!#REF!="","",DATA!#REF!)</f>
        <v>#REF!</v>
      </c>
      <c r="H9" t="e">
        <f>DATA!#REF!</f>
        <v>#REF!</v>
      </c>
      <c r="I9" t="e">
        <f>DATA!#REF!</f>
        <v>#REF!</v>
      </c>
      <c r="J9" t="e">
        <f>IF(DATA!#REF!="","",DATA!#REF!)</f>
        <v>#REF!</v>
      </c>
      <c r="K9" t="e">
        <f>DATA!#REF!</f>
        <v>#REF!</v>
      </c>
    </row>
    <row r="10" spans="1:11" x14ac:dyDescent="0.25">
      <c r="B10" s="1">
        <f>IF(DATA!O25="","",DATA!O25)</f>
        <v>46508</v>
      </c>
      <c r="C10" s="4" t="str">
        <f>IF(DATA!F25&lt;&gt;"", HYPERLINK(DATA!F25, "Link"), "")</f>
        <v>Link</v>
      </c>
      <c r="D10" t="str">
        <f>DATA!A25</f>
        <v>PWG Certificate</v>
      </c>
      <c r="E10" t="str">
        <f>DATA!E25</f>
        <v>Wycombe Water Ltd.</v>
      </c>
      <c r="F10" t="str">
        <f>DATA!B25</f>
        <v>2205103</v>
      </c>
      <c r="G10" s="10" t="str">
        <f>IF(DATA!C25="","",DATA!C25)</f>
        <v>2205103</v>
      </c>
      <c r="H10" t="str">
        <f>DATA!J25</f>
        <v>UV</v>
      </c>
      <c r="I10" t="str">
        <f>DATA!L25</f>
        <v>WRAS</v>
      </c>
      <c r="J10" t="str">
        <f>IF(DATA!D25="","",DATA!D25)</f>
        <v>L8
L12
L22
L41
L57
L79
H15
H38
H93
H95
H151
UV DISINFECTION UNIT</v>
      </c>
      <c r="K10" t="str">
        <f>DATA!H25</f>
        <v>United Kingdom</v>
      </c>
    </row>
    <row r="11" spans="1:11" x14ac:dyDescent="0.25">
      <c r="B11" s="1">
        <f>IF('Not used'!O4="","",'Not used'!O4)</f>
        <v>45922</v>
      </c>
      <c r="C11" s="4" t="str">
        <f>IF('Not used'!F4&lt;&gt;"", HYPERLINK('Not used'!F4, "Link"), "")</f>
        <v>Link</v>
      </c>
      <c r="D11" t="str">
        <f>'Not used'!A4</f>
        <v>Supplier Certifcate</v>
      </c>
      <c r="E11" t="str">
        <f>'Not used'!E4</f>
        <v>PWG France</v>
      </c>
      <c r="F11" t="str">
        <f>'Not used'!B4</f>
        <v>Cartouches Atlas Filtri CA 4-10 SE</v>
      </c>
      <c r="G11" s="10" t="str">
        <f>IF('Not used'!C4="","",'Not used'!C4)</f>
        <v>20 ACC LY 235</v>
      </c>
      <c r="H11" t="str">
        <f>'Not used'!J4</f>
        <v>Filters and components</v>
      </c>
      <c r="I11" t="str">
        <f>'Not used'!L4</f>
        <v>ACS</v>
      </c>
      <c r="J11" t="str">
        <f>IF('Not used'!D4="","",'Not used'!D4)</f>
        <v>CA 4/5/7/10 SE SX/PB/BX</v>
      </c>
      <c r="K11" t="str">
        <f>'Not used'!H4</f>
        <v>France</v>
      </c>
    </row>
    <row r="12" spans="1:11" x14ac:dyDescent="0.25">
      <c r="B12" s="1">
        <f>IF(DATA!O3="","",DATA!O3)</f>
        <v>45436</v>
      </c>
      <c r="C12" s="4" t="str">
        <f>IF(DATA!F3&lt;&gt;"", HYPERLINK(DATA!F3, "Link"), "")</f>
        <v>Link</v>
      </c>
      <c r="D12" t="str">
        <f>DATA!A3</f>
        <v>PWG Certificate</v>
      </c>
      <c r="E12" t="str">
        <f>DATA!E3</f>
        <v>Suko NV</v>
      </c>
      <c r="F12" t="str">
        <f>DATA!B3</f>
        <v>Adoucisseur Clack WR duplex 1In</v>
      </c>
      <c r="G12" s="10" t="str">
        <f>IF(DATA!C3="","",DATA!C3)</f>
        <v>17 ACC LY 611</v>
      </c>
      <c r="H12" t="str">
        <f>DATA!J3</f>
        <v>Softeners</v>
      </c>
      <c r="I12" t="str">
        <f>DATA!L3</f>
        <v>ACS</v>
      </c>
      <c r="J12" t="str">
        <f>IF(DATA!D3="","",DATA!D3)</f>
        <v/>
      </c>
      <c r="K12" t="str">
        <f>DATA!H3</f>
        <v>France</v>
      </c>
    </row>
    <row r="13" spans="1:11" x14ac:dyDescent="0.25">
      <c r="B13" s="1">
        <f>IF(DATA!O35="","",DATA!O35)</f>
        <v>46728</v>
      </c>
      <c r="C13" s="4" t="str">
        <f>IF(DATA!F35&lt;&gt;"", HYPERLINK(DATA!F35, "Link"), "")</f>
        <v>Link</v>
      </c>
      <c r="D13" t="str">
        <f>DATA!A35</f>
        <v>Supplier Certifcate</v>
      </c>
      <c r="E13" t="str">
        <f>DATA!E35</f>
        <v>PWG France</v>
      </c>
      <c r="F13" t="str">
        <f>DATA!B35</f>
        <v>Resine Dupont Taptec HCRSS FF Na</v>
      </c>
      <c r="G13" s="10" t="str">
        <f>IF(DATA!C35="","",DATA!C35)</f>
        <v>20 RES LY 005</v>
      </c>
      <c r="H13" t="str">
        <f>DATA!J35</f>
        <v>ION exchange resins</v>
      </c>
      <c r="I13" t="str">
        <f>DATA!L35</f>
        <v>ACS</v>
      </c>
      <c r="J13" t="str">
        <f>IF(DATA!D35="","",DATA!D35)</f>
        <v/>
      </c>
      <c r="K13" t="str">
        <f>DATA!H35</f>
        <v>France</v>
      </c>
    </row>
    <row r="14" spans="1:11" x14ac:dyDescent="0.25">
      <c r="B14" s="1">
        <f>IF(DATA!O4="","",DATA!O4)</f>
        <v>45436</v>
      </c>
      <c r="C14" s="4" t="str">
        <f>IF(DATA!F4&lt;&gt;"", HYPERLINK(DATA!F4, "Link"), "")</f>
        <v>Link</v>
      </c>
      <c r="D14" t="str">
        <f>DATA!A4</f>
        <v>PWG Certificate</v>
      </c>
      <c r="E14" t="str">
        <f>DATA!E4</f>
        <v>Suko NV</v>
      </c>
      <c r="F14" t="str">
        <f>DATA!B4</f>
        <v>Adoucisseur Clack 1In</v>
      </c>
      <c r="G14" s="10" t="str">
        <f>IF(DATA!C4="","",DATA!C4)</f>
        <v>17 ACC LY 607</v>
      </c>
      <c r="H14" t="str">
        <f>DATA!J4</f>
        <v>Softeners</v>
      </c>
      <c r="I14" t="str">
        <f>DATA!L4</f>
        <v>ACS</v>
      </c>
      <c r="J14" t="str">
        <f>IF(DATA!D4="","",DATA!D4)</f>
        <v/>
      </c>
      <c r="K14" t="str">
        <f>DATA!H4</f>
        <v>France</v>
      </c>
    </row>
    <row r="15" spans="1:11" x14ac:dyDescent="0.25">
      <c r="B15" s="1">
        <f>IF('Not used'!O14="","",'Not used'!O14)</f>
        <v>45787</v>
      </c>
      <c r="C15" s="4" t="str">
        <f>IF('Not used'!F14&lt;&gt;"", HYPERLINK('Not used'!F14, "Link"), "")</f>
        <v>Link</v>
      </c>
      <c r="D15" t="str">
        <f>'Not used'!A14</f>
        <v>Supplier Certifcate</v>
      </c>
      <c r="E15" t="str">
        <f>'Not used'!E14</f>
        <v>PWG N.V.</v>
      </c>
      <c r="F15" t="str">
        <f>'Not used'!B14</f>
        <v>Resin Sunresin SEPLITE Monojet SC3100 (2x mod)</v>
      </c>
      <c r="G15" s="10" t="str">
        <f>IF('Not used'!C14="","",'Not used'!C14)</f>
        <v>SO 009/20</v>
      </c>
      <c r="H15" t="str">
        <f>'Not used'!J14</f>
        <v>ION exchange resins</v>
      </c>
      <c r="I15" t="str">
        <f>'Not used'!L14</f>
        <v>Other</v>
      </c>
      <c r="J15" t="str">
        <f>IF('Not used'!D14="","",'Not used'!D14)</f>
        <v>SEPLITE Monojet SC3100 (2x mod)</v>
      </c>
      <c r="K15" t="str">
        <f>'Not used'!H14</f>
        <v>European Union</v>
      </c>
    </row>
    <row r="16" spans="1:11" x14ac:dyDescent="0.25">
      <c r="B16" s="1" t="e">
        <f>IF(DATA!#REF!="","",DATA!#REF!)</f>
        <v>#REF!</v>
      </c>
      <c r="C16" s="4" t="e">
        <f>IF(DATA!#REF!&lt;&gt;"", HYPERLINK(DATA!#REF!, "Link"), "")</f>
        <v>#REF!</v>
      </c>
      <c r="D16" t="e">
        <f>DATA!#REF!</f>
        <v>#REF!</v>
      </c>
      <c r="E16" t="e">
        <f>DATA!#REF!</f>
        <v>#REF!</v>
      </c>
      <c r="F16" t="e">
        <f>DATA!#REF!</f>
        <v>#REF!</v>
      </c>
      <c r="G16" s="10" t="e">
        <f>IF(DATA!#REF!="","",DATA!#REF!)</f>
        <v>#REF!</v>
      </c>
      <c r="H16" t="e">
        <f>DATA!#REF!</f>
        <v>#REF!</v>
      </c>
      <c r="I16" t="e">
        <f>DATA!#REF!</f>
        <v>#REF!</v>
      </c>
      <c r="J16" t="e">
        <f>IF(DATA!#REF!="","",DATA!#REF!)</f>
        <v>#REF!</v>
      </c>
      <c r="K16" t="e">
        <f>DATA!#REF!</f>
        <v>#REF!</v>
      </c>
    </row>
    <row r="17" spans="2:11" x14ac:dyDescent="0.25">
      <c r="B17" s="1" t="e">
        <f>IF(DATA!#REF!="","",DATA!#REF!)</f>
        <v>#REF!</v>
      </c>
      <c r="C17" s="4" t="e">
        <f>IF(DATA!#REF!&lt;&gt;"", HYPERLINK(DATA!#REF!, "Link"), "")</f>
        <v>#REF!</v>
      </c>
      <c r="D17" t="e">
        <f>DATA!#REF!</f>
        <v>#REF!</v>
      </c>
      <c r="E17" t="e">
        <f>DATA!#REF!</f>
        <v>#REF!</v>
      </c>
      <c r="F17" t="e">
        <f>DATA!#REF!</f>
        <v>#REF!</v>
      </c>
      <c r="G17" s="10" t="e">
        <f>IF(DATA!#REF!="","",DATA!#REF!)</f>
        <v>#REF!</v>
      </c>
      <c r="H17" t="e">
        <f>DATA!#REF!</f>
        <v>#REF!</v>
      </c>
      <c r="I17" t="e">
        <f>DATA!#REF!</f>
        <v>#REF!</v>
      </c>
      <c r="J17" t="e">
        <f>IF(DATA!#REF!="","",DATA!#REF!)</f>
        <v>#REF!</v>
      </c>
      <c r="K17" t="e">
        <f>DATA!#REF!</f>
        <v>#REF!</v>
      </c>
    </row>
    <row r="18" spans="2:11" x14ac:dyDescent="0.25">
      <c r="B18" s="1">
        <f>IF(DATA!O63="","",DATA!O63)</f>
        <v>47206</v>
      </c>
      <c r="C18" s="4" t="str">
        <f>IF(DATA!F63&lt;&gt;"", HYPERLINK(DATA!F63, "Link"), "")</f>
        <v>Link</v>
      </c>
      <c r="D18" t="str">
        <f>DATA!A63</f>
        <v>PWG Certificate</v>
      </c>
      <c r="E18" t="str">
        <f>DATA!E63</f>
        <v>PWG France</v>
      </c>
      <c r="F18" t="str">
        <f>DATA!B63</f>
        <v>Softeners Vanne 79 or 105</v>
      </c>
      <c r="G18" s="10" t="str">
        <f>IF(DATA!C63="","",DATA!C63)</f>
        <v>24 ACC LY 204</v>
      </c>
      <c r="H18" t="str">
        <f>DATA!J63</f>
        <v>Softeners</v>
      </c>
      <c r="I18" t="str">
        <f>DATA!L63</f>
        <v>ACS</v>
      </c>
      <c r="J18" t="str">
        <f>IF(DATA!D63="","",DATA!D63)</f>
        <v>Softeners Vanne 79 or 105</v>
      </c>
      <c r="K18" t="str">
        <f>DATA!H63</f>
        <v>France</v>
      </c>
    </row>
    <row r="19" spans="2:11" x14ac:dyDescent="0.25">
      <c r="B19" s="1">
        <f>IF(DATA!O58="","",DATA!O58)</f>
        <v>47078</v>
      </c>
      <c r="C19" s="4" t="str">
        <f>IF(DATA!F58&lt;&gt;"", HYPERLINK(DATA!F58, "Link"), "")</f>
        <v>Link</v>
      </c>
      <c r="D19" t="str">
        <f>DATA!A58</f>
        <v>PWG Certificate</v>
      </c>
      <c r="E19" t="str">
        <f>DATA!E58</f>
        <v>Cappers</v>
      </c>
      <c r="F19" t="str">
        <f>DATA!B58</f>
        <v>Softeners Cappers Ino20</v>
      </c>
      <c r="G19" s="10" t="str">
        <f>IF(DATA!C58="","",DATA!C58)</f>
        <v>Swedish Type Approval TG 1856</v>
      </c>
      <c r="H19" t="str">
        <f>DATA!J58</f>
        <v>Softeners</v>
      </c>
      <c r="I19" t="str">
        <f>DATA!L58</f>
        <v>Swedish type approval (rise)</v>
      </c>
      <c r="J19" t="str">
        <f>IF(DATA!D58="","",DATA!D58)</f>
        <v>Components Supplier Model  
Valve Cappers Ino20 KTW series  
Pressure vessel Pentair 2,5" inlet 8,8 to 103,1 l  
Riser tube Pallas 1,05"  
Bottom distributor KSH GBU/GDU
Connector Cappers Straight 3/4" or Straight 1" or elbowed 1"  
Optional Bypass Cappers Residential Bypass</v>
      </c>
      <c r="K19" t="str">
        <f>DATA!H58</f>
        <v>Sweden; Norway; Denmark</v>
      </c>
    </row>
    <row r="20" spans="2:11" x14ac:dyDescent="0.25">
      <c r="B20" s="1">
        <f>IF(DATA!O61="","",DATA!O61)</f>
        <v>47137</v>
      </c>
      <c r="C20" s="4" t="str">
        <f>IF(DATA!F61&lt;&gt;"", HYPERLINK(DATA!F61, "Link"), "")</f>
        <v>Link</v>
      </c>
      <c r="D20" t="str">
        <f>DATA!A61</f>
        <v>Supplier Certifcate</v>
      </c>
      <c r="E20" t="str">
        <f>DATA!E61</f>
        <v>PWG N.V.</v>
      </c>
      <c r="F20" t="str">
        <f>DATA!B61</f>
        <v>Preassure vessels Noyi</v>
      </c>
      <c r="G20" s="10" t="str">
        <f>IF(DATA!C61="","",DATA!C61)</f>
        <v>23 ACS NY 557</v>
      </c>
      <c r="H20" t="str">
        <f>DATA!J61</f>
        <v>Composite pressure vessels</v>
      </c>
      <c r="I20" t="str">
        <f>DATA!L61</f>
        <v>ACS</v>
      </c>
      <c r="J20" t="str">
        <f>IF(DATA!D61="","",DATA!D61)</f>
        <v>RÉSERVOIR 5x13, 2.5"-8NPSM</v>
      </c>
      <c r="K20" t="str">
        <f>DATA!H61</f>
        <v>France</v>
      </c>
    </row>
    <row r="21" spans="2:11" x14ac:dyDescent="0.25">
      <c r="B21" s="1">
        <f>IF(DATA!O47="","",DATA!O47)</f>
        <v>46944</v>
      </c>
      <c r="C21" s="4" t="str">
        <f>IF(DATA!F47&lt;&gt;"", HYPERLINK(DATA!F47, "Link"), "")</f>
        <v>Link</v>
      </c>
      <c r="D21" t="str">
        <f>DATA!A47</f>
        <v>Supplier Certifcate</v>
      </c>
      <c r="E21" t="str">
        <f>DATA!E47</f>
        <v>PWG France</v>
      </c>
      <c r="F21" t="str">
        <f>DATA!B47</f>
        <v>Pressure vessels Pentair Flanged Rotomolded Tanks C-XXYY-*</v>
      </c>
      <c r="G21" s="10" t="str">
        <f>IF(DATA!C47="","",DATA!C47)</f>
        <v>23 MAT LY 100</v>
      </c>
      <c r="H21" t="str">
        <f>DATA!J47</f>
        <v>Composite pressure vessels</v>
      </c>
      <c r="I21" t="str">
        <f>DATA!L47</f>
        <v>ACS</v>
      </c>
      <c r="J21" t="str">
        <f>IF(DATA!D47="","",DATA!D47)</f>
        <v>Nom(s) commercial(aux) du produit fini /  
Commercial name(s) of the finished product :  
C-xxyy -* Flanged Rotomolded Tanks
What is Meaning / Range :  
C Product /Final use Commercial / Industrial  
xx External Diameter (in") From 14 to 36  
yy Vessel Height (in") From 43 to 72</v>
      </c>
      <c r="K21" t="str">
        <f>DATA!H47</f>
        <v>France</v>
      </c>
    </row>
    <row r="22" spans="2:11" x14ac:dyDescent="0.25">
      <c r="B22" s="1">
        <f>IF(DATA!O51="","",DATA!O51)</f>
        <v>47006</v>
      </c>
      <c r="C22" s="4" t="str">
        <f>IF(DATA!F51&lt;&gt;"", HYPERLINK(DATA!F51, "Link"), "")</f>
        <v>Link</v>
      </c>
      <c r="D22" t="str">
        <f>DATA!A51</f>
        <v>Supplier Certifcate</v>
      </c>
      <c r="E22" t="str">
        <f>DATA!E51</f>
        <v>PWG N.V.</v>
      </c>
      <c r="F22" t="str">
        <f>DATA!B51</f>
        <v>SS Housings Bona Water Purification</v>
      </c>
      <c r="G22" s="10" t="str">
        <f>IF(DATA!C51="","",DATA!C51)</f>
        <v>17861/1/2025-CERT-01</v>
      </c>
      <c r="H22" t="str">
        <f>DATA!J51</f>
        <v>Other</v>
      </c>
      <c r="I22" t="str">
        <f>DATA!L51</f>
        <v>CE</v>
      </c>
      <c r="J22" t="str">
        <f>IF(DATA!D51="","",DATA!D51)</f>
        <v>Scope of equipment:
RO Membrane housing, Cartridge filter housing, Bag filter housing, Media filter housing,
Heat exchanger
(Max PS 1000 PSI, fluid: water, max V=8000L, material: stainless steel)</v>
      </c>
      <c r="K22" t="str">
        <f>DATA!H51</f>
        <v>European Union</v>
      </c>
    </row>
    <row r="23" spans="2:11" x14ac:dyDescent="0.25">
      <c r="B23" s="1">
        <f>IF(DATA!O41="","",DATA!O41)</f>
        <v>46896</v>
      </c>
      <c r="C23" s="4" t="str">
        <f>IF(DATA!F41&lt;&gt;"", HYPERLINK(DATA!F41, "Link"), "")</f>
        <v>Link</v>
      </c>
      <c r="D23" t="str">
        <f>DATA!A41</f>
        <v>PWG Certificate</v>
      </c>
      <c r="E23" t="str">
        <f>DATA!E41</f>
        <v>Suko NV</v>
      </c>
      <c r="F23" t="str">
        <f>DATA!B41</f>
        <v>Adoucisseur Clack WR 2In HF</v>
      </c>
      <c r="G23" s="10" t="str">
        <f>IF(DATA!C41="","",DATA!C41)</f>
        <v>23 ACC LY 063</v>
      </c>
      <c r="H23" t="str">
        <f>DATA!J41</f>
        <v>Softeners</v>
      </c>
      <c r="I23" t="str">
        <f>DATA!L41</f>
        <v>ACS</v>
      </c>
      <c r="J23" t="str">
        <f>IF(DATA!D41="","",DATA!D41)</f>
        <v/>
      </c>
      <c r="K23" t="str">
        <f>DATA!H41</f>
        <v>France</v>
      </c>
    </row>
    <row r="24" spans="2:11" x14ac:dyDescent="0.25">
      <c r="B24" s="1">
        <f>IF(DATA!O27="","",DATA!O27)</f>
        <v>46581</v>
      </c>
      <c r="C24" s="4" t="str">
        <f>IF(DATA!F27&lt;&gt;"", HYPERLINK(DATA!F27, "Link"), "")</f>
        <v>Link</v>
      </c>
      <c r="D24" t="str">
        <f>DATA!A27</f>
        <v>Supplier Certifcate</v>
      </c>
      <c r="E24" t="str">
        <f>DATA!E27</f>
        <v>PWG France</v>
      </c>
      <c r="F24" t="str">
        <f>DATA!B27</f>
        <v>PE/TUBE Reliance Worldwide Corporation Tube LLDPE Bleu</v>
      </c>
      <c r="G24" s="10" t="str">
        <f>IF(DATA!C27="","",DATA!C27)</f>
        <v>22 MAT NY 110</v>
      </c>
      <c r="H24" t="str">
        <f>DATA!J27</f>
        <v>Tubes/Pipes</v>
      </c>
      <c r="I24" t="str">
        <f>DATA!L27</f>
        <v>ACS</v>
      </c>
      <c r="J24" t="str">
        <f>IF(DATA!D27="","",DATA!D27)</f>
        <v>Tube/Pipe polyethylenee PE
240cm2 / L
Bleu</v>
      </c>
      <c r="K24" t="str">
        <f>DATA!H27</f>
        <v>France</v>
      </c>
    </row>
    <row r="25" spans="2:11" x14ac:dyDescent="0.25">
      <c r="B25" s="1">
        <f>IF(DATA!O38="","",DATA!O38)</f>
        <v>46820</v>
      </c>
      <c r="C25" s="4" t="str">
        <f>IF(DATA!F38&lt;&gt;"", HYPERLINK(DATA!F38, "Link"), "")</f>
        <v>Link</v>
      </c>
      <c r="D25" t="str">
        <f>DATA!A38</f>
        <v>PWG Certificate</v>
      </c>
      <c r="E25" t="str">
        <f>DATA!E38</f>
        <v>Suko NV</v>
      </c>
      <c r="F25" t="str">
        <f>DATA!B38</f>
        <v>Softeners Clack 3-4In &amp; 1In Plastic</v>
      </c>
      <c r="G25" s="10" t="str">
        <f>IF(DATA!C38="","",DATA!C38)</f>
        <v>KIWA-23-DW-10335-1</v>
      </c>
      <c r="H25" t="str">
        <f>DATA!J38</f>
        <v>Softeners</v>
      </c>
      <c r="I25" t="str">
        <f>DATA!L38</f>
        <v>KTW-UBA</v>
      </c>
      <c r="J25" t="str">
        <f>IF(DATA!D38="","",DATA!D38)</f>
        <v>Containing Structural Pressure Vessels - 2,5" Inlet - 8,8 L to 103,1 L  
Containing 3/4" &amp; 1" Plastic Male BSPT Fittings - V3007-06-KTW or V3007-14-KTW  
Containing V3006-KTW Bypass  
Containing Pallas Riser Tube  
Containing GBO Upper Screen  
Containing GBU Lower Screen
Clack 1" valve</v>
      </c>
      <c r="K25" t="str">
        <f>DATA!H38</f>
        <v>Germany</v>
      </c>
    </row>
    <row r="26" spans="2:11" x14ac:dyDescent="0.25">
      <c r="B26" s="1">
        <f>IF(DATA!O40="","",DATA!O40)</f>
        <v>46896</v>
      </c>
      <c r="C26" s="4" t="str">
        <f>IF(DATA!F40&lt;&gt;"", HYPERLINK(DATA!F40, "Link"), "")</f>
        <v>Link</v>
      </c>
      <c r="D26" t="str">
        <f>DATA!A40</f>
        <v>PWG Certificate</v>
      </c>
      <c r="E26" t="str">
        <f>DATA!E40</f>
        <v>Suko NV</v>
      </c>
      <c r="F26" t="str">
        <f>DATA!B40</f>
        <v>Adoucisseur Clack WR 2In QC</v>
      </c>
      <c r="G26" s="10" t="str">
        <f>IF(DATA!C40="","",DATA!C40)</f>
        <v>23 ACC LY 062</v>
      </c>
      <c r="H26" t="str">
        <f>DATA!J40</f>
        <v>Softeners</v>
      </c>
      <c r="I26" t="str">
        <f>DATA!L40</f>
        <v>ACS</v>
      </c>
      <c r="J26" t="str">
        <f>IF(DATA!D40="","",DATA!D40)</f>
        <v/>
      </c>
      <c r="K26" t="str">
        <f>DATA!H40</f>
        <v>France</v>
      </c>
    </row>
    <row r="27" spans="2:11" x14ac:dyDescent="0.25">
      <c r="B27" s="1">
        <f>IF(DATA!O21="","",DATA!O21)</f>
        <v>46446</v>
      </c>
      <c r="C27" s="4" t="str">
        <f>IF(DATA!F21&lt;&gt;"", HYPERLINK(DATA!F21, "Link"), "")</f>
        <v>Link</v>
      </c>
      <c r="D27" t="str">
        <f>DATA!A21</f>
        <v>Supplier Certifcate</v>
      </c>
      <c r="E27" t="str">
        <f>DATA!E21</f>
        <v>PWG France</v>
      </c>
      <c r="F27" t="str">
        <f>DATA!B21</f>
        <v>PE/TUBE Reliance Worldwide Corporation Tube LLDPE Naturel</v>
      </c>
      <c r="G27" s="10" t="str">
        <f>IF(DATA!C21="","",DATA!C21)</f>
        <v>22 MAT NY 108</v>
      </c>
      <c r="H27" t="str">
        <f>DATA!J21</f>
        <v>Tubes/Pipes</v>
      </c>
      <c r="I27" t="str">
        <f>DATA!L21</f>
        <v>ACS</v>
      </c>
      <c r="J27" t="str">
        <f>IF(DATA!D21="","",DATA!D21)</f>
        <v>Tube/Pipe polyethylenee PE
240cm2 / L
Naturel</v>
      </c>
      <c r="K27" t="str">
        <f>DATA!H21</f>
        <v>France</v>
      </c>
    </row>
    <row r="28" spans="2:11" x14ac:dyDescent="0.25">
      <c r="B28" s="1" t="e">
        <f>IF(DATA!#REF!="","",DATA!#REF!)</f>
        <v>#REF!</v>
      </c>
      <c r="C28" s="4" t="e">
        <f>IF(DATA!#REF!&lt;&gt;"", HYPERLINK(DATA!#REF!, "Link"), "")</f>
        <v>#REF!</v>
      </c>
      <c r="D28" t="e">
        <f>DATA!#REF!</f>
        <v>#REF!</v>
      </c>
      <c r="E28" t="e">
        <f>DATA!#REF!</f>
        <v>#REF!</v>
      </c>
      <c r="F28" t="e">
        <f>DATA!#REF!</f>
        <v>#REF!</v>
      </c>
      <c r="G28" s="10" t="e">
        <f>IF(DATA!#REF!="","",DATA!#REF!)</f>
        <v>#REF!</v>
      </c>
      <c r="H28" t="e">
        <f>DATA!#REF!</f>
        <v>#REF!</v>
      </c>
      <c r="I28" t="e">
        <f>DATA!#REF!</f>
        <v>#REF!</v>
      </c>
      <c r="J28" t="e">
        <f>IF(DATA!#REF!="","",DATA!#REF!)</f>
        <v>#REF!</v>
      </c>
      <c r="K28" t="e">
        <f>DATA!#REF!</f>
        <v>#REF!</v>
      </c>
    </row>
    <row r="29" spans="2:11" x14ac:dyDescent="0.25">
      <c r="B29" s="1">
        <f>IF(DATA!O19="","",DATA!O19)</f>
        <v>46404</v>
      </c>
      <c r="C29" s="4" t="str">
        <f>IF(DATA!F19&lt;&gt;"", HYPERLINK(DATA!F19, "Link"), "")</f>
        <v>Link</v>
      </c>
      <c r="D29" t="str">
        <f>DATA!A19</f>
        <v>Supplier Certifcate</v>
      </c>
      <c r="E29" t="str">
        <f>DATA!E19</f>
        <v>PWG France</v>
      </c>
      <c r="F29" t="str">
        <f>DATA!B19</f>
        <v>Pressure vessels Canature 4in</v>
      </c>
      <c r="G29" s="10" t="str">
        <f>IF(DATA!C19="","",DATA!C19)</f>
        <v>21 ACC LY 695</v>
      </c>
      <c r="H29" t="str">
        <f>DATA!J19</f>
        <v>Composite pressure vessels</v>
      </c>
      <c r="I29" t="str">
        <f>DATA!L19</f>
        <v>ACS</v>
      </c>
      <c r="J29" t="str">
        <f>IF(DATA!D19="","",DATA!D19)</f>
        <v>Pressure Vessel 4" 3072
Pressure Vessel 4"-4" 3072
Pressure Vessel 4"-4" 3672</v>
      </c>
      <c r="K29" t="str">
        <f>DATA!H19</f>
        <v>France</v>
      </c>
    </row>
    <row r="30" spans="2:11" x14ac:dyDescent="0.25">
      <c r="B30" s="1">
        <f>IF(DATA!O29="","",DATA!O29)</f>
        <v>46583</v>
      </c>
      <c r="C30" s="4" t="str">
        <f>IF(DATA!F29&lt;&gt;"", HYPERLINK(DATA!F29, "Link"), "")</f>
        <v>Link</v>
      </c>
      <c r="D30" t="str">
        <f>DATA!A29</f>
        <v>PWG Certificate</v>
      </c>
      <c r="E30" t="str">
        <f>DATA!E29</f>
        <v>Delta Water Engineering N.V.</v>
      </c>
      <c r="F30" t="str">
        <f>DATA!B29</f>
        <v>Softeners Delta Hydro @ Home</v>
      </c>
      <c r="G30" s="10" t="str">
        <f>IF(DATA!C29="","",DATA!C29)</f>
        <v>K109795/03</v>
      </c>
      <c r="H30" t="str">
        <f>DATA!J29</f>
        <v>Softeners</v>
      </c>
      <c r="I30" t="str">
        <f>DATA!L29</f>
        <v>Dutch ATA (KIWA)</v>
      </c>
      <c r="J30" t="str">
        <f>IF(DATA!D29="","",DATA!D29)</f>
        <v>Hydro @ Home - Simplex 3L  
Hydrosoft DSHO-100-M  
Hydrosoft DHSO-100-B  
Hydrosoft DHSO-100-BS  
Hydro@Home - Duplex 3L  
Hydrosoft DHSO-200-M  
Hydrosoft DHSO-200-B  
Hydrosoft DHSO-200-BL  
Hydrosoft DHSO-200-BLS  
Talent - Simplex 3L  
DTSO-100-M  
DTSO-100-B  
DTSO-100-BS  
Talent - Duplex 3L  
DTSO-200-M  
DTSO-200-B  
DTSO-200-BL  
DTSO-200-BLS</v>
      </c>
      <c r="K30" t="str">
        <f>DATA!H29</f>
        <v>European Union</v>
      </c>
    </row>
    <row r="31" spans="2:11" x14ac:dyDescent="0.25">
      <c r="B31" s="1">
        <f>IF('Not used'!O13="","",'Not used'!O13)</f>
        <v>45763</v>
      </c>
      <c r="C31" s="4" t="str">
        <f>IF('Not used'!F13&lt;&gt;"", HYPERLINK('Not used'!F13, "Link"), "")</f>
        <v>Link</v>
      </c>
      <c r="D31" t="str">
        <f>'Not used'!A13</f>
        <v>Supplier Certifcate</v>
      </c>
      <c r="E31" t="str">
        <f>'Not used'!E13</f>
        <v>PWG N.V.</v>
      </c>
      <c r="F31" t="str">
        <f>'Not used'!B13</f>
        <v>Valves Runxin Multi-functional Low voltage directive 2014/35/EU &amp; EMC 2014/30/EU</v>
      </c>
      <c r="G31" s="10" t="str">
        <f>IF('Not used'!C13="","",'Not used'!C13)</f>
        <v>ISETC.002620200417</v>
      </c>
      <c r="H31" t="str">
        <f>'Not used'!J13</f>
        <v>Valves - Runxin</v>
      </c>
      <c r="I31" t="str">
        <f>'Not used'!L13</f>
        <v>CE</v>
      </c>
      <c r="J31" t="str">
        <f>IF('Not used'!D13="","",'Not used'!D13)</f>
        <v>Multi-functional Flow Control Valve for Water Treatment Systems
MODEL(S): TM.F</v>
      </c>
      <c r="K31" t="str">
        <f>'Not used'!H13</f>
        <v>European Union</v>
      </c>
    </row>
    <row r="32" spans="2:11" x14ac:dyDescent="0.25">
      <c r="B32" s="1">
        <f>IF('Not used'!O2="","",'Not used'!O2)</f>
        <v>45443</v>
      </c>
      <c r="C32" s="4" t="str">
        <f>IF('Not used'!F2&lt;&gt;"", HYPERLINK('Not used'!F2, "Link"), "")</f>
        <v>Link</v>
      </c>
      <c r="D32" t="str">
        <f>'Not used'!A2</f>
        <v>Supplier Certifcate</v>
      </c>
      <c r="E32" t="str">
        <f>'Not used'!E2</f>
        <v>PWG N.V.</v>
      </c>
      <c r="F32" t="str">
        <f>'Not used'!B2</f>
        <v>UV Sita Stainless steel bodies &amp; sensors</v>
      </c>
      <c r="G32" s="10" t="str">
        <f>IF('Not used'!C2="","",'Not used'!C2)</f>
        <v>1905378</v>
      </c>
      <c r="H32" t="str">
        <f>'Not used'!J2</f>
        <v>UV</v>
      </c>
      <c r="I32" t="str">
        <f>'Not used'!L2</f>
        <v>WRAS</v>
      </c>
      <c r="J32" t="str">
        <f>IF('Not used'!D2="","",'Not used'!D2)</f>
        <v>RANGE OF UV DISINFECTION UNITS INCORPORATING STAINLESS STEEL BODIES &amp;  
SENSORS</v>
      </c>
      <c r="K32" t="str">
        <f>'Not used'!H2</f>
        <v>United Kingdom</v>
      </c>
    </row>
    <row r="33" spans="2:11" x14ac:dyDescent="0.25">
      <c r="B33" s="1">
        <f>IF(DATA!O28="","",DATA!O28)</f>
        <v>46581</v>
      </c>
      <c r="C33" s="4" t="str">
        <f>IF(DATA!F28&lt;&gt;"", HYPERLINK(DATA!F28, "Link"), "")</f>
        <v>Link</v>
      </c>
      <c r="D33" t="str">
        <f>DATA!A28</f>
        <v>Supplier Certifcate</v>
      </c>
      <c r="E33" t="str">
        <f>DATA!E28</f>
        <v>PWG France</v>
      </c>
      <c r="F33" t="str">
        <f>DATA!B28</f>
        <v>PE/TUBE Reliance Worldwide Corporation Tube LLDPE Rouge</v>
      </c>
      <c r="G33" s="10" t="str">
        <f>IF(DATA!C28="","",DATA!C28)</f>
        <v>22 MAT NY 111</v>
      </c>
      <c r="H33" t="str">
        <f>DATA!J28</f>
        <v>Tubes/Pipes</v>
      </c>
      <c r="I33" t="str">
        <f>DATA!L28</f>
        <v>ACS</v>
      </c>
      <c r="J33" t="str">
        <f>IF(DATA!D28="","",DATA!D28)</f>
        <v>Tube/Pipe polyethylenee PE
240cm2 / L
Rouge</v>
      </c>
      <c r="K33" t="str">
        <f>DATA!H28</f>
        <v>France</v>
      </c>
    </row>
    <row r="34" spans="2:11" x14ac:dyDescent="0.25">
      <c r="B34" s="1">
        <f>IF(DATA!O37="","",DATA!O37)</f>
        <v>46802</v>
      </c>
      <c r="C34" s="4" t="str">
        <f>IF(DATA!F37&lt;&gt;"", HYPERLINK(DATA!F37, "Link"), "")</f>
        <v>Link</v>
      </c>
      <c r="D34" t="str">
        <f>DATA!A37</f>
        <v>PWG Certificate</v>
      </c>
      <c r="E34" t="str">
        <f>DATA!E37</f>
        <v>Delta Water Engineering N.V.</v>
      </c>
      <c r="F34" t="str">
        <f>DATA!B37</f>
        <v>Filters Delta drinking water filter with activated carbon</v>
      </c>
      <c r="G34" s="10" t="str">
        <f>IF(DATA!C37="","",DATA!C37)</f>
        <v>043/2023 Swedish Type Approval 1837</v>
      </c>
      <c r="H34" t="str">
        <f>DATA!J37</f>
        <v>Filters and components</v>
      </c>
      <c r="I34" t="str">
        <f>DATA!L37</f>
        <v>Swedish type approval (rise)</v>
      </c>
      <c r="J34" t="str">
        <f>IF(DATA!D37="","",DATA!D37)</f>
        <v>Talent DPU-100  
H@H Hydropure DPU-100  
Delta DPU-100</v>
      </c>
      <c r="K34" t="str">
        <f>DATA!H37</f>
        <v>Sweden; Denmark; Norway</v>
      </c>
    </row>
    <row r="35" spans="2:11" x14ac:dyDescent="0.25">
      <c r="B35" s="1">
        <f>IF('Not used'!O19="","",'Not used'!O19)</f>
        <v>45869</v>
      </c>
      <c r="C35" s="4" t="str">
        <f>IF('Not used'!F19&lt;&gt;"", HYPERLINK('Not used'!F19, "Link"), "")</f>
        <v>Link</v>
      </c>
      <c r="D35" t="str">
        <f>'Not used'!A19</f>
        <v>Supplier Certifcate</v>
      </c>
      <c r="E35" t="str">
        <f>'Not used'!E19</f>
        <v>PWG N.V.</v>
      </c>
      <c r="F35" t="str">
        <f>'Not used'!B19</f>
        <v>WRAS Pressure vessels Pentair Polyethylene</v>
      </c>
      <c r="G35" s="10" t="str">
        <f>IF('Not used'!C19="","",'Not used'!C19)</f>
        <v>2007073</v>
      </c>
      <c r="H35" t="str">
        <f>'Not used'!J19</f>
        <v>Composite pressure vessels</v>
      </c>
      <c r="I35" t="str">
        <f>'Not used'!L19</f>
        <v>WRAS</v>
      </c>
      <c r="J35" t="str">
        <f>IF('Not used'!D19="","",'Not used'!D19)</f>
        <v>Model number:  
C-****-A*-NI, DPEX****, DPEX*****, Q-****-A*, RT-****-P*, RT-****-A*  
RT-****-P*-NI &amp; RT-****-A*-NI RANGE OF POLYETHYLENE PRESSURE VESSELS</v>
      </c>
      <c r="K35" t="str">
        <f>'Not used'!H19</f>
        <v>United Kingdom</v>
      </c>
    </row>
    <row r="36" spans="2:11" x14ac:dyDescent="0.25">
      <c r="B36" s="1">
        <f>IF(DATA!O59="","",DATA!O59)</f>
        <v>47079</v>
      </c>
      <c r="C36" s="4" t="str">
        <f>IF(DATA!F59&lt;&gt;"", HYPERLINK(DATA!F59, "Link"), "")</f>
        <v>Link</v>
      </c>
      <c r="D36" t="str">
        <f>DATA!A59</f>
        <v>Supplier Certifcate</v>
      </c>
      <c r="E36" t="str">
        <f>DATA!E59</f>
        <v>PWG France</v>
      </c>
      <c r="F36" t="str">
        <f>DATA!B59</f>
        <v>Filter Thinkwater Profine Blue and Violet</v>
      </c>
      <c r="G36" s="10" t="str">
        <f>IF(DATA!C59="","",DATA!C59)</f>
        <v>23 ACC LY 638</v>
      </c>
      <c r="H36" t="str">
        <f>DATA!J59</f>
        <v>Filters and components</v>
      </c>
      <c r="I36" t="str">
        <f>DATA!L59</f>
        <v>ACS</v>
      </c>
      <c r="J36" t="str">
        <f>IF(DATA!D59="","",DATA!D59)</f>
        <v>Profine Blue small  
Profine Blue medium  
Profine Blue large  
Profine Blue sky small  
Profine Blue sky medium  
Profine Blue sky large  
Profine Violet small  
Profine Violet medium  
Profine Violet large</v>
      </c>
      <c r="K36" t="str">
        <f>DATA!H59</f>
        <v>France</v>
      </c>
    </row>
    <row r="37" spans="2:11" x14ac:dyDescent="0.25">
      <c r="B37" s="1">
        <f>IF('Not used'!O17="","",'Not used'!O17)</f>
        <v>45831</v>
      </c>
      <c r="C37" s="4" t="str">
        <f>IF('Not used'!F17&lt;&gt;"", HYPERLINK('Not used'!F17, "Link"), "")</f>
        <v>Link</v>
      </c>
      <c r="D37" t="str">
        <f>'Not used'!A17</f>
        <v>Supplier Certifcate</v>
      </c>
      <c r="E37" t="str">
        <f>'Not used'!E17</f>
        <v>PWG N.V.</v>
      </c>
      <c r="F37" t="str">
        <f>'Not used'!B17</f>
        <v>ISO14001 Canature Health Technology</v>
      </c>
      <c r="G37" s="10" t="str">
        <f>IF('Not used'!C17="","",'Not used'!C17)</f>
        <v>EMS 711832</v>
      </c>
      <c r="H37" t="str">
        <f>'Not used'!J17</f>
        <v>ISO</v>
      </c>
      <c r="I37" t="str">
        <f>'Not used'!L17</f>
        <v xml:space="preserve">ISO </v>
      </c>
      <c r="J37" t="str">
        <f>IF('Not used'!D17="","",'Not used'!D17)</f>
        <v>ISO14001 The design and manufacture of water purification equipment and its core components.</v>
      </c>
      <c r="K37" t="str">
        <f>'Not used'!H17</f>
        <v>European Union</v>
      </c>
    </row>
    <row r="38" spans="2:11" x14ac:dyDescent="0.25">
      <c r="B38" s="1">
        <f>IF(DATA!O42="","",DATA!O42)</f>
        <v>46896</v>
      </c>
      <c r="C38" s="4" t="str">
        <f>IF(DATA!F42&lt;&gt;"", HYPERLINK(DATA!F42, "Link"), "")</f>
        <v>Link</v>
      </c>
      <c r="D38" t="str">
        <f>DATA!A42</f>
        <v>PWG Certificate</v>
      </c>
      <c r="E38" t="str">
        <f>DATA!E42</f>
        <v>Suko NV</v>
      </c>
      <c r="F38" t="str">
        <f>DATA!B42</f>
        <v>Adoucisseur Clack WR 3In</v>
      </c>
      <c r="G38" s="10" t="str">
        <f>IF(DATA!C42="","",DATA!C42)</f>
        <v>23 ACC LY 064</v>
      </c>
      <c r="H38" t="str">
        <f>DATA!J42</f>
        <v>Softeners</v>
      </c>
      <c r="I38" t="str">
        <f>DATA!L42</f>
        <v>ACS</v>
      </c>
      <c r="J38" t="str">
        <f>IF(DATA!D42="","",DATA!D42)</f>
        <v/>
      </c>
      <c r="K38" t="str">
        <f>DATA!H42</f>
        <v>France</v>
      </c>
    </row>
    <row r="39" spans="2:11" x14ac:dyDescent="0.25">
      <c r="B39" s="1" t="e">
        <f>IF(DATA!#REF!="","",DATA!#REF!)</f>
        <v>#REF!</v>
      </c>
      <c r="C39" s="4" t="e">
        <f>IF(DATA!#REF!&lt;&gt;"", HYPERLINK(DATA!#REF!, "Link"), "")</f>
        <v>#REF!</v>
      </c>
      <c r="D39" t="e">
        <f>DATA!#REF!</f>
        <v>#REF!</v>
      </c>
      <c r="E39" t="e">
        <f>DATA!#REF!</f>
        <v>#REF!</v>
      </c>
      <c r="F39" t="e">
        <f>DATA!#REF!</f>
        <v>#REF!</v>
      </c>
      <c r="G39" s="10" t="e">
        <f>IF(DATA!#REF!="","",DATA!#REF!)</f>
        <v>#REF!</v>
      </c>
      <c r="H39" t="e">
        <f>DATA!#REF!</f>
        <v>#REF!</v>
      </c>
      <c r="I39" t="e">
        <f>DATA!#REF!</f>
        <v>#REF!</v>
      </c>
      <c r="J39" t="e">
        <f>IF(DATA!#REF!="","",DATA!#REF!)</f>
        <v>#REF!</v>
      </c>
      <c r="K39" t="e">
        <f>DATA!#REF!</f>
        <v>#REF!</v>
      </c>
    </row>
    <row r="40" spans="2:11" x14ac:dyDescent="0.25">
      <c r="B40" s="1">
        <f>IF('Not used'!O16="","",'Not used'!O16)</f>
        <v>45831</v>
      </c>
      <c r="C40" s="4" t="str">
        <f>IF('Not used'!F16&lt;&gt;"", HYPERLINK('Not used'!F16, "Link"), "")</f>
        <v>Link</v>
      </c>
      <c r="D40" t="str">
        <f>'Not used'!A16</f>
        <v>Supplier Certifcate</v>
      </c>
      <c r="E40" t="str">
        <f>'Not used'!E16</f>
        <v>PWG N.V.</v>
      </c>
      <c r="F40" t="str">
        <f>'Not used'!B16</f>
        <v>ISO9001 Canature Health Technology</v>
      </c>
      <c r="G40" s="10" t="str">
        <f>IF('Not used'!C16="","",'Not used'!C16)</f>
        <v>FM 711830</v>
      </c>
      <c r="H40" t="str">
        <f>'Not used'!J16</f>
        <v>ISO</v>
      </c>
      <c r="I40" t="str">
        <f>'Not used'!L16</f>
        <v xml:space="preserve">ISO </v>
      </c>
      <c r="J40" t="str">
        <f>IF('Not used'!D16="","",'Not used'!D16)</f>
        <v>ISO9001 The design and manufacture of water purification equipment and its core components.</v>
      </c>
      <c r="K40" t="str">
        <f>'Not used'!H16</f>
        <v>European Union</v>
      </c>
    </row>
    <row r="41" spans="2:11" x14ac:dyDescent="0.25">
      <c r="B41" s="1">
        <f>IF('Not used'!O7="","",'Not used'!O7)</f>
        <v>45579</v>
      </c>
      <c r="C41" s="4" t="str">
        <f>IF('Not used'!F7&lt;&gt;"", HYPERLINK('Not used'!F7, "Link"), "")</f>
        <v>Link</v>
      </c>
      <c r="D41" t="str">
        <f>'Not used'!A7</f>
        <v>Supplier Certifcate</v>
      </c>
      <c r="E41" t="str">
        <f>'Not used'!E7</f>
        <v>PWG France</v>
      </c>
      <c r="F41" t="str">
        <f>'Not used'!B7</f>
        <v>Filters Airwatec Cintropur 1",1"1/4, 1"1/2</v>
      </c>
      <c r="G41" s="10" t="str">
        <f>IF('Not used'!C7="","",'Not used'!C7)</f>
        <v>19 ACC LY 388</v>
      </c>
      <c r="H41" t="str">
        <f>'Not used'!J7</f>
        <v>Filters and components</v>
      </c>
      <c r="I41" t="str">
        <f>'Not used'!L7</f>
        <v>ACS</v>
      </c>
      <c r="J41" t="str">
        <f>IF('Not used'!D7="","",'Not used'!D7)</f>
        <v>CINTROPUR NW 280 1"  
CINTROPUR NW 340 1 1/4"  
CINTROPUR NW 400 1 1/2"</v>
      </c>
      <c r="K41" t="str">
        <f>'Not used'!H7</f>
        <v>France</v>
      </c>
    </row>
    <row r="42" spans="2:11" x14ac:dyDescent="0.25">
      <c r="B42" s="1" t="e">
        <f>IF(DATA!#REF!="","",DATA!#REF!)</f>
        <v>#REF!</v>
      </c>
      <c r="C42" s="4" t="e">
        <f>IF(DATA!#REF!&lt;&gt;"", HYPERLINK(DATA!#REF!, "Link"), "")</f>
        <v>#REF!</v>
      </c>
      <c r="D42" t="e">
        <f>DATA!#REF!</f>
        <v>#REF!</v>
      </c>
      <c r="E42" t="e">
        <f>DATA!#REF!</f>
        <v>#REF!</v>
      </c>
      <c r="F42" t="e">
        <f>DATA!#REF!</f>
        <v>#REF!</v>
      </c>
      <c r="G42" s="10" t="e">
        <f>IF(DATA!#REF!="","",DATA!#REF!)</f>
        <v>#REF!</v>
      </c>
      <c r="H42" t="e">
        <f>DATA!#REF!</f>
        <v>#REF!</v>
      </c>
      <c r="I42" t="e">
        <f>DATA!#REF!</f>
        <v>#REF!</v>
      </c>
      <c r="J42" t="e">
        <f>IF(DATA!#REF!="","",DATA!#REF!)</f>
        <v>#REF!</v>
      </c>
      <c r="K42" t="e">
        <f>DATA!#REF!</f>
        <v>#REF!</v>
      </c>
    </row>
    <row r="43" spans="2:11" x14ac:dyDescent="0.25">
      <c r="B43" s="1">
        <f>IF('Not used'!O6="","",'Not used'!O6)</f>
        <v>45546</v>
      </c>
      <c r="C43" s="4" t="str">
        <f>IF('Not used'!F6&lt;&gt;"", HYPERLINK('Not used'!F6, "Link"), "")</f>
        <v>Link</v>
      </c>
      <c r="D43" t="str">
        <f>'Not used'!A6</f>
        <v>Supplier Certifcate</v>
      </c>
      <c r="E43" t="str">
        <f>'Not used'!E6</f>
        <v>PWG France</v>
      </c>
      <c r="F43" t="str">
        <f>'Not used'!B6</f>
        <v>Composant d'accessoires Noval/PPI Fritte en PA</v>
      </c>
      <c r="G43" s="10" t="str">
        <f>IF('Not used'!C6="","",'Not used'!C6)</f>
        <v>19 MAT LY 138</v>
      </c>
      <c r="H43" t="str">
        <f>'Not used'!J6</f>
        <v>Other</v>
      </c>
      <c r="I43" t="str">
        <f>'Not used'!L6</f>
        <v>ACS</v>
      </c>
      <c r="J43" t="str">
        <f>IF('Not used'!D6="","",'Not used'!D6)</f>
        <v>PPI-SLS-X001  
Couleur du meteriau: Blanc  
3cm2 / L</v>
      </c>
      <c r="K43" t="str">
        <f>'Not used'!H6</f>
        <v>France</v>
      </c>
    </row>
    <row r="44" spans="2:11" x14ac:dyDescent="0.25">
      <c r="B44" s="1">
        <f>IF('Not used'!O8="","",'Not used'!O8)</f>
        <v>45618</v>
      </c>
      <c r="C44" s="4" t="str">
        <f>IF('Not used'!F8&lt;&gt;"", HYPERLINK('Not used'!F8, "Link"), "")</f>
        <v>Link</v>
      </c>
      <c r="D44" t="str">
        <f>'Not used'!A8</f>
        <v>Supplier Certifcate</v>
      </c>
      <c r="E44" t="str">
        <f>'Not used'!E8</f>
        <v>PWG France</v>
      </c>
      <c r="F44" t="str">
        <f>'Not used'!B8</f>
        <v>Adocisseur Pentair Evolio 255/760</v>
      </c>
      <c r="G44" s="10" t="str">
        <f>IF('Not used'!C8="","",'Not used'!C8)</f>
        <v>19 ACC LY 578</v>
      </c>
      <c r="H44" t="str">
        <f>'Not used'!J8</f>
        <v>Softeners</v>
      </c>
      <c r="I44" t="str">
        <f>'Not used'!L8</f>
        <v>ACS</v>
      </c>
      <c r="J44" t="str">
        <f>IF('Not used'!D8="","",'Not used'!D8)</f>
        <v>8L
15L
20L
30L</v>
      </c>
      <c r="K44" t="str">
        <f>'Not used'!H8</f>
        <v>France</v>
      </c>
    </row>
    <row r="45" spans="2:11" x14ac:dyDescent="0.25">
      <c r="B45" s="1">
        <f>IF('Not used'!O1="","",'Not used'!O1)</f>
        <v>45608</v>
      </c>
      <c r="C45" s="4" t="str">
        <f>IF('Not used'!F1&lt;&gt;"", HYPERLINK('Not used'!F1, "Link"), "")</f>
        <v>Link</v>
      </c>
      <c r="D45" t="str">
        <f>'Not used'!A1</f>
        <v>PWG Certificate</v>
      </c>
      <c r="E45" t="str">
        <f>'Not used'!E1</f>
        <v>Cappers</v>
      </c>
      <c r="F45" t="str">
        <f>'Not used'!B1</f>
        <v>Valves Cappers Vannes industriellles</v>
      </c>
      <c r="G45" s="10" t="str">
        <f>IF('Not used'!C1="","",'Not used'!C1)</f>
        <v>19 ACC LY 306</v>
      </c>
      <c r="H45" t="str">
        <f>'Not used'!J1</f>
        <v>Valves - Cappers</v>
      </c>
      <c r="I45" t="str">
        <f>'Not used'!L1</f>
        <v>ACS</v>
      </c>
      <c r="J45" t="str">
        <f>IF('Not used'!D1="","",'Not used'!D1)</f>
        <v/>
      </c>
      <c r="K45" t="str">
        <f>'Not used'!H1</f>
        <v>France</v>
      </c>
    </row>
    <row r="46" spans="2:11" x14ac:dyDescent="0.25">
      <c r="B46" s="1">
        <f>IF('Not used'!O9="","",'Not used'!O9)</f>
        <v>45725</v>
      </c>
      <c r="C46" s="4" t="str">
        <f>IF('Not used'!F9&lt;&gt;"", HYPERLINK('Not used'!F9, "Link"), "")</f>
        <v>Link</v>
      </c>
      <c r="D46" t="str">
        <f>'Not used'!A9</f>
        <v>Supplier Certifcate</v>
      </c>
      <c r="E46" t="str">
        <f>'Not used'!E9</f>
        <v>PWG N.V.</v>
      </c>
      <c r="F46" t="str">
        <f>'Not used'!B9</f>
        <v>Check  Valve Neoperl UK Backflow Prevention Devices</v>
      </c>
      <c r="G46" s="10">
        <f>IF('Not used'!C9="","",'Not used'!C9)</f>
        <v>2003739</v>
      </c>
      <c r="H46" t="str">
        <f>'Not used'!J9</f>
        <v>Valves - Others</v>
      </c>
      <c r="I46" t="str">
        <f>'Not used'!L9</f>
        <v>UK-REG4</v>
      </c>
      <c r="J46" t="str">
        <f>IF('Not used'!D9="","",'Not used'!D9)</f>
        <v>Spring loaded, resilient trim, in-line check valve cartridges with plastic guide, stem and body
and NBR or EPDM rubber 'O'-rings.</v>
      </c>
      <c r="K46" t="str">
        <f>'Not used'!H9</f>
        <v>United Kingdom</v>
      </c>
    </row>
    <row r="47" spans="2:11" x14ac:dyDescent="0.25">
      <c r="B47" s="1">
        <f>IF('Not used'!O12="","",'Not used'!O12)</f>
        <v>45763</v>
      </c>
      <c r="C47" s="4" t="str">
        <f>IF('Not used'!F12&lt;&gt;"", HYPERLINK('Not used'!F12, "Link"), "")</f>
        <v>Link</v>
      </c>
      <c r="D47" t="str">
        <f>'Not used'!A12</f>
        <v>Supplier Certifcate</v>
      </c>
      <c r="E47" t="str">
        <f>'Not used'!E12</f>
        <v>PWG N.V.</v>
      </c>
      <c r="F47" t="str">
        <f>'Not used'!B12</f>
        <v>Valves Runxin Multi-functional Directive 2011/65/EU and Amendment 2015/ 863/EU</v>
      </c>
      <c r="G47" s="10" t="str">
        <f>IF('Not used'!C12="","",'Not used'!C12)</f>
        <v>ISETC.002720200417</v>
      </c>
      <c r="H47" t="str">
        <f>'Not used'!J12</f>
        <v>Valves - Runxin</v>
      </c>
      <c r="I47" t="str">
        <f>'Not used'!L12</f>
        <v>CE</v>
      </c>
      <c r="J47" t="str">
        <f>IF('Not used'!D12="","",'Not used'!D12)</f>
        <v>Product type:  
Multi-functional Flow Control Valve for Water Treatment Systems
MODEL(S): TM.F</v>
      </c>
      <c r="K47" t="str">
        <f>'Not used'!H12</f>
        <v>European Union</v>
      </c>
    </row>
    <row r="48" spans="2:11" x14ac:dyDescent="0.25">
      <c r="B48" s="1">
        <f>IF(DATA!O55="","",DATA!O55)</f>
        <v>47067</v>
      </c>
      <c r="C48" s="4" t="str">
        <f>IF(DATA!F55&lt;&gt;"", HYPERLINK(DATA!F55, "Link"), "")</f>
        <v>Link</v>
      </c>
      <c r="D48" t="str">
        <f>DATA!A55</f>
        <v>PWG Certificate</v>
      </c>
      <c r="E48" t="str">
        <f>DATA!E55</f>
        <v>CTA</v>
      </c>
      <c r="F48" t="str">
        <f>DATA!B55</f>
        <v>Softeners Clack Gamme 40 SCL740</v>
      </c>
      <c r="G48" s="10" t="str">
        <f>IF(DATA!C55="","",DATA!C55)</f>
        <v>23 ACC LY 546</v>
      </c>
      <c r="H48" t="str">
        <f>DATA!J55</f>
        <v>Softeners</v>
      </c>
      <c r="I48" t="str">
        <f>DATA!L55</f>
        <v>ACS</v>
      </c>
      <c r="J48" t="str">
        <f>IF(DATA!D55="","",DATA!D55)</f>
        <v>SCL740, SCL1040, SCL1240, SCL1540, SCL1740, SCL2040, SCL2240, SCL2540, SCL2740, SCL3040,
SCL3240, SCL3540, SCL3740, SCL4040, SCL4240, SCL4540, SCL4740, SCL5040
DCL740, DCL1040, DCL1240, DCL1540, DCL1740, DCL2040, DCL2240, DCL2540, DCL2740, DCL3040
DCL3240, DCL3540, DCL3740, DCL4040, DCL4240, DCL4540, DCL4740, DCL5040</v>
      </c>
      <c r="K48" t="str">
        <f>DATA!H55</f>
        <v>France</v>
      </c>
    </row>
    <row r="49" spans="2:11" x14ac:dyDescent="0.25">
      <c r="B49" s="1">
        <f>IF(DATA!O46="","",DATA!O46)</f>
        <v>46940</v>
      </c>
      <c r="C49" s="4" t="str">
        <f>IF(DATA!F46&lt;&gt;"", HYPERLINK(DATA!F46, "Link"), "")</f>
        <v>Link</v>
      </c>
      <c r="D49" t="str">
        <f>DATA!A46</f>
        <v>Supplier Certifcate</v>
      </c>
      <c r="E49" t="str">
        <f>DATA!E46</f>
        <v>PWG France</v>
      </c>
      <c r="F49" t="str">
        <f>DATA!B46</f>
        <v>Cartridge CPP Sanic Atlas Filtri</v>
      </c>
      <c r="G49" s="10" t="str">
        <f>IF(DATA!C46="","",DATA!C46)</f>
        <v>23 ACC LY 306</v>
      </c>
      <c r="H49" t="str">
        <f>DATA!J46</f>
        <v>Filters and components</v>
      </c>
      <c r="I49" t="str">
        <f>DATA!L46</f>
        <v>ACS</v>
      </c>
      <c r="J49" t="str">
        <f>IF(DATA!D46="","",DATA!D46)</f>
        <v>CPP Sanic SX AX BX CX</v>
      </c>
      <c r="K49" t="str">
        <f>DATA!H46</f>
        <v>France</v>
      </c>
    </row>
    <row r="50" spans="2:11" x14ac:dyDescent="0.25">
      <c r="B50" s="1">
        <f>IF(DATA!O44="","",DATA!O44)</f>
        <v>46922</v>
      </c>
      <c r="C50" s="4" t="str">
        <f>IF(DATA!F44&lt;&gt;"", HYPERLINK(DATA!F44, "Link"), "")</f>
        <v>Link</v>
      </c>
      <c r="D50" t="str">
        <f>DATA!A44</f>
        <v>PWG Certificate</v>
      </c>
      <c r="E50" t="str">
        <f>DATA!E44</f>
        <v>Wycombe Water Ltd.</v>
      </c>
      <c r="F50" t="str">
        <f>DATA!B44</f>
        <v>Softeners Wycombe FLS29</v>
      </c>
      <c r="G50" s="10" t="str">
        <f>IF(DATA!C44="","",DATA!C44)</f>
        <v>2306622 S3</v>
      </c>
      <c r="H50" t="str">
        <f>DATA!J44</f>
        <v>Softeners</v>
      </c>
      <c r="I50" t="str">
        <f>DATA!L44</f>
        <v>NSF</v>
      </c>
      <c r="J50" t="str">
        <f>IF(DATA!D44="","",DATA!D44)</f>
        <v>Models: FLS29-125, FLS29-150, FLS29-250, FLS29-350, FLS29-500 and FLS29-750</v>
      </c>
      <c r="K50" t="str">
        <f>DATA!H44</f>
        <v>United Kingdom</v>
      </c>
    </row>
    <row r="51" spans="2:11" x14ac:dyDescent="0.25">
      <c r="B51" s="1">
        <f>IF('Not used'!O20="","",'Not used'!O20)</f>
        <v>45869</v>
      </c>
      <c r="C51" s="4" t="str">
        <f>IF('Not used'!F20&lt;&gt;"", HYPERLINK('Not used'!F20, "Link"), "")</f>
        <v>Link</v>
      </c>
      <c r="D51" t="str">
        <f>'Not used'!A20</f>
        <v>Supplier Certifcate</v>
      </c>
      <c r="E51" t="str">
        <f>'Not used'!E20</f>
        <v>PWG N.V.</v>
      </c>
      <c r="F51" t="str">
        <f>'Not used'!B20</f>
        <v>WRAS Pressure vessels Pentair C-1468-F*HW</v>
      </c>
      <c r="G51" s="10" t="str">
        <f>IF('Not used'!C20="","",'Not used'!C20)</f>
        <v>2007061</v>
      </c>
      <c r="H51" t="str">
        <f>'Not used'!J20</f>
        <v>Composite pressure vessels</v>
      </c>
      <c r="I51" t="str">
        <f>'Not used'!L20</f>
        <v>WRAS</v>
      </c>
      <c r="J51" t="str">
        <f>IF('Not used'!D20="","",'Not used'!D20)</f>
        <v>Pressure vessel C-1468-F*HW</v>
      </c>
      <c r="K51" t="str">
        <f>'Not used'!H20</f>
        <v>United Kingdom</v>
      </c>
    </row>
    <row r="52" spans="2:11" x14ac:dyDescent="0.25">
      <c r="B52" s="1" t="e">
        <f>IF(DATA!#REF!="","",DATA!#REF!)</f>
        <v>#REF!</v>
      </c>
      <c r="C52" s="4" t="e">
        <f>IF(DATA!#REF!&lt;&gt;"", HYPERLINK(DATA!#REF!, "Link"), "")</f>
        <v>#REF!</v>
      </c>
      <c r="D52" t="e">
        <f>DATA!#REF!</f>
        <v>#REF!</v>
      </c>
      <c r="E52" t="e">
        <f>DATA!#REF!</f>
        <v>#REF!</v>
      </c>
      <c r="F52" t="e">
        <f>DATA!#REF!</f>
        <v>#REF!</v>
      </c>
      <c r="G52" s="10" t="e">
        <f>IF(DATA!#REF!="","",DATA!#REF!)</f>
        <v>#REF!</v>
      </c>
      <c r="H52" t="e">
        <f>DATA!#REF!</f>
        <v>#REF!</v>
      </c>
      <c r="I52" t="e">
        <f>DATA!#REF!</f>
        <v>#REF!</v>
      </c>
      <c r="J52" t="e">
        <f>IF(DATA!#REF!="","",DATA!#REF!)</f>
        <v>#REF!</v>
      </c>
      <c r="K52" t="e">
        <f>DATA!#REF!</f>
        <v>#REF!</v>
      </c>
    </row>
    <row r="53" spans="2:11" x14ac:dyDescent="0.25">
      <c r="B53" s="1">
        <f>IF(DATA!O36="","",DATA!O36)</f>
        <v>46728</v>
      </c>
      <c r="C53" s="4" t="str">
        <f>IF(DATA!F36&lt;&gt;"", HYPERLINK(DATA!F36, "Link"), "")</f>
        <v>Link</v>
      </c>
      <c r="D53" t="str">
        <f>DATA!A36</f>
        <v>Supplier Certifcate</v>
      </c>
      <c r="E53" t="str">
        <f>DATA!E36</f>
        <v>PWG France</v>
      </c>
      <c r="F53" t="str">
        <f>DATA!B36</f>
        <v>Resine Dupont Taptec SR1L Na &amp; Amberlite SR1L Na</v>
      </c>
      <c r="G53" s="10" t="str">
        <f>IF(DATA!C36="","",DATA!C36)</f>
        <v>21 RES LY 001</v>
      </c>
      <c r="H53" t="str">
        <f>DATA!J36</f>
        <v>ION exchange resins</v>
      </c>
      <c r="I53" t="str">
        <f>DATA!L36</f>
        <v>ACS</v>
      </c>
      <c r="J53" t="str">
        <f>IF(DATA!D36="","",DATA!D36)</f>
        <v/>
      </c>
      <c r="K53" t="str">
        <f>DATA!H36</f>
        <v>France</v>
      </c>
    </row>
    <row r="54" spans="2:11" x14ac:dyDescent="0.25">
      <c r="B54" s="1">
        <f>IF(DATA!O23="","",DATA!O23)</f>
        <v>46507</v>
      </c>
      <c r="C54" s="4" t="str">
        <f>IF(DATA!F23&lt;&gt;"", HYPERLINK(DATA!F23, "Link"), "")</f>
        <v>Link</v>
      </c>
      <c r="D54" t="str">
        <f>DATA!A23</f>
        <v>Supplier Certifcate</v>
      </c>
      <c r="E54" t="str">
        <f>DATA!E23</f>
        <v>PWG N.V.</v>
      </c>
      <c r="F54" t="str">
        <f>DATA!B23</f>
        <v>Resin Pure PC002</v>
      </c>
      <c r="G54" s="10" t="str">
        <f>IF(DATA!C23="","",DATA!C23)</f>
        <v>D-22-008495-31</v>
      </c>
      <c r="H54" t="str">
        <f>DATA!J23</f>
        <v>ION exchange resins</v>
      </c>
      <c r="I54" t="str">
        <f>DATA!L23</f>
        <v>ACS</v>
      </c>
      <c r="J54" t="str">
        <f>IF(DATA!D23="","",DATA!D23)</f>
        <v>Pure Resin PC002</v>
      </c>
      <c r="K54" t="str">
        <f>DATA!H23</f>
        <v>European Union</v>
      </c>
    </row>
    <row r="55" spans="2:11" x14ac:dyDescent="0.25">
      <c r="B55" s="1">
        <f>IF('Not used'!O18="","",'Not used'!O18)</f>
        <v>45839</v>
      </c>
      <c r="C55" s="4" t="str">
        <f>IF('Not used'!F18&lt;&gt;"", HYPERLINK('Not used'!F18, "Link"), "")</f>
        <v>Link</v>
      </c>
      <c r="D55" t="str">
        <f>'Not used'!A18</f>
        <v>Supplier Certifcate</v>
      </c>
      <c r="E55" t="str">
        <f>'Not used'!E18</f>
        <v>PWG France</v>
      </c>
      <c r="F55" t="str">
        <f>'Not used'!B18</f>
        <v>Pressure Vessels Canature 8x17 and more</v>
      </c>
      <c r="G55" s="10" t="str">
        <f>IF('Not used'!C18="","",'Not used'!C18)</f>
        <v>20 ACC LY 356</v>
      </c>
      <c r="H55" t="str">
        <f>'Not used'!J18</f>
        <v>Composite pressure vessels</v>
      </c>
      <c r="I55" t="str">
        <f>'Not used'!L18</f>
        <v>ACS</v>
      </c>
      <c r="J55" t="str">
        <f>IF('Not used'!D18="","",'Not used'!D18)</f>
        <v/>
      </c>
      <c r="K55" t="str">
        <f>'Not used'!H18</f>
        <v>France</v>
      </c>
    </row>
    <row r="56" spans="2:11" x14ac:dyDescent="0.25">
      <c r="B56" s="1">
        <f>IF(DATA!O7="","",DATA!O7)</f>
        <v>45436</v>
      </c>
      <c r="C56" s="4" t="str">
        <f>IF(DATA!F7&lt;&gt;"", HYPERLINK(DATA!F7, "Link"), "")</f>
        <v>Link</v>
      </c>
      <c r="D56" t="str">
        <f>DATA!A7</f>
        <v>PWG Certificate</v>
      </c>
      <c r="E56" t="str">
        <f>DATA!E7</f>
        <v>Suko NV</v>
      </c>
      <c r="F56" t="str">
        <f>DATA!B7</f>
        <v>Adoucisseur Clack WR 1In</v>
      </c>
      <c r="G56" s="10" t="str">
        <f>IF(DATA!C7="","",DATA!C7)</f>
        <v>17 ACC LY 609</v>
      </c>
      <c r="H56" t="str">
        <f>DATA!J7</f>
        <v>Softeners</v>
      </c>
      <c r="I56" t="str">
        <f>DATA!L7</f>
        <v>ACS</v>
      </c>
      <c r="J56" t="str">
        <f>IF(DATA!D7="","",DATA!D7)</f>
        <v/>
      </c>
      <c r="K56" t="str">
        <f>DATA!H7</f>
        <v>France</v>
      </c>
    </row>
    <row r="57" spans="2:11" x14ac:dyDescent="0.25">
      <c r="B57" s="1">
        <f>IF(DATA!O50="","",DATA!O50)</f>
        <v>46978</v>
      </c>
      <c r="C57" s="4" t="str">
        <f>IF(DATA!F50&lt;&gt;"", HYPERLINK(DATA!F50, "Link"), "")</f>
        <v>Link</v>
      </c>
      <c r="D57" t="str">
        <f>DATA!A50</f>
        <v>PWG Certificate</v>
      </c>
      <c r="E57" t="str">
        <f>DATA!E50</f>
        <v>Wycombe Water Ltd.</v>
      </c>
      <c r="F57" t="str">
        <f>DATA!B50</f>
        <v>Softeners Wycombe FLS39</v>
      </c>
      <c r="G57" s="10" t="str">
        <f>IF(DATA!C50="","",DATA!C50)</f>
        <v>2308625 S3</v>
      </c>
      <c r="H57" t="str">
        <f>DATA!J50</f>
        <v>Softeners</v>
      </c>
      <c r="I57" t="str">
        <f>DATA!L50</f>
        <v>NSF</v>
      </c>
      <c r="J57" t="str">
        <f>IF(DATA!D50="","",DATA!D50)</f>
        <v>Models: FLS39-0800, FLS39-1000 and FLS39-1300</v>
      </c>
      <c r="K57" t="str">
        <f>DATA!H50</f>
        <v>United Kingdom</v>
      </c>
    </row>
    <row r="58" spans="2:11" x14ac:dyDescent="0.25">
      <c r="B58" s="1">
        <f>IF(DATA!O32="","",DATA!O32)</f>
        <v>46673</v>
      </c>
      <c r="C58" s="4" t="str">
        <f>IF(DATA!F32&lt;&gt;"", HYPERLINK(DATA!F32, "Link"), "")</f>
        <v>Link</v>
      </c>
      <c r="D58" t="str">
        <f>DATA!A32</f>
        <v>Supplier Certifcate</v>
      </c>
      <c r="E58" t="str">
        <f>DATA!E32</f>
        <v>PWG France</v>
      </c>
      <c r="F58" t="str">
        <f>DATA!B32</f>
        <v>PE/TUBE Reliance Worldwide Corporation Tube LLDPE Noir</v>
      </c>
      <c r="G58" s="10" t="str">
        <f>IF(DATA!C32="","",DATA!C32)</f>
        <v>22 MAT NY 109</v>
      </c>
      <c r="H58" t="str">
        <f>DATA!J32</f>
        <v>Tubes/Pipes</v>
      </c>
      <c r="I58" t="str">
        <f>DATA!L32</f>
        <v>ACS</v>
      </c>
      <c r="J58" t="str">
        <f>IF(DATA!D32="","",DATA!D32)</f>
        <v>Tube/Pipe polyethylenee PE
240cm2 / L
Noir</v>
      </c>
      <c r="K58" t="str">
        <f>DATA!H32</f>
        <v>France</v>
      </c>
    </row>
    <row r="59" spans="2:11" x14ac:dyDescent="0.25">
      <c r="B59" s="1">
        <f>IF('Not used'!O21="","",'Not used'!O21)</f>
        <v>45904</v>
      </c>
      <c r="C59" s="4" t="str">
        <f>IF('Not used'!F21&lt;&gt;"", HYPERLINK('Not used'!F21, "Link"), "")</f>
        <v>Link</v>
      </c>
      <c r="D59" t="str">
        <f>'Not used'!A21</f>
        <v>Supplier Certifcate</v>
      </c>
      <c r="E59" t="str">
        <f>'Not used'!E21</f>
        <v>PWG N.V.</v>
      </c>
      <c r="F59" t="str">
        <f>'Not used'!B21</f>
        <v>Filter Hangzhou Tiger Water Bag Filter Housing</v>
      </c>
      <c r="G59" s="10" t="str">
        <f>IF('Not used'!C21="","",'Not used'!C21)</f>
        <v>IN-HZ-5805-22087-003 Rev.0</v>
      </c>
      <c r="H59" t="str">
        <f>'Not used'!J21</f>
        <v>Filters and components</v>
      </c>
      <c r="I59" t="str">
        <f>'Not used'!L21</f>
        <v>CE</v>
      </c>
      <c r="J59" t="str">
        <f>IF('Not used'!D21="","",'Not used'!D21)</f>
        <v>Filter Hangzhou Tiger Water Bag Filter Housing</v>
      </c>
      <c r="K59" t="str">
        <f>'Not used'!H21</f>
        <v>European Union</v>
      </c>
    </row>
    <row r="60" spans="2:11" x14ac:dyDescent="0.25">
      <c r="B60" s="1">
        <f>IF(DATA!O48="","",DATA!O48)</f>
        <v>46944</v>
      </c>
      <c r="C60" s="4" t="str">
        <f>IF(DATA!F48&lt;&gt;"", HYPERLINK(DATA!F48, "Link"), "")</f>
        <v>Link</v>
      </c>
      <c r="D60" t="str">
        <f>DATA!A48</f>
        <v>Supplier Certifcate</v>
      </c>
      <c r="E60" t="str">
        <f>DATA!E48</f>
        <v>PWG France</v>
      </c>
      <c r="F60" t="str">
        <f>DATA!B48</f>
        <v>Pressure vessels Pentair Threaded rotomolded tank C-xxyy</v>
      </c>
      <c r="G60" s="10" t="str">
        <f>IF(DATA!C48="","",DATA!C48)</f>
        <v>23 ACC LY 073</v>
      </c>
      <c r="H60" t="str">
        <f>DATA!J48</f>
        <v>Composite pressure vessels</v>
      </c>
      <c r="I60" t="str">
        <f>DATA!L48</f>
        <v>ACS</v>
      </c>
      <c r="J60" t="str">
        <f>IF(DATA!D48="","",DATA!D48)</f>
        <v>C-xxyy -* Threaded Rotomolded Tanks
What is : Meaning / Range:  
C Product /Final use Commercial / Industrial  
xx External Diameter (in") From 14 to 36  
yy Vessel Height (in") From 43 to 72</v>
      </c>
      <c r="K60" t="str">
        <f>DATA!H48</f>
        <v>France</v>
      </c>
    </row>
    <row r="61" spans="2:11" x14ac:dyDescent="0.25">
      <c r="B61" s="1">
        <f>IF(DATA!O34="","",DATA!O34)</f>
        <v>46728</v>
      </c>
      <c r="C61" s="4" t="str">
        <f>IF(DATA!F34&lt;&gt;"", HYPERLINK(DATA!F34, "Link"), "")</f>
        <v>Link</v>
      </c>
      <c r="D61" t="str">
        <f>DATA!A34</f>
        <v>Supplier Certifcate</v>
      </c>
      <c r="E61" t="str">
        <f>DATA!E34</f>
        <v>PWG France</v>
      </c>
      <c r="F61" t="str">
        <f>DATA!B34</f>
        <v>Resine Dupont Dowex Marathon Amberlite</v>
      </c>
      <c r="G61" s="10" t="str">
        <f>IF(DATA!C34="","",DATA!C34)</f>
        <v>22 RES LY 004</v>
      </c>
      <c r="H61" t="str">
        <f>DATA!J34</f>
        <v>ION exchange resins</v>
      </c>
      <c r="I61" t="str">
        <f>DATA!L34</f>
        <v>ACS</v>
      </c>
      <c r="J61" t="str">
        <f>IF(DATA!D34="","",DATA!D34)</f>
        <v>Dowex Marathon C(Na)  
Amberlite HPR1100 Na</v>
      </c>
      <c r="K61" t="str">
        <f>DATA!H34</f>
        <v>France</v>
      </c>
    </row>
    <row r="62" spans="2:11" x14ac:dyDescent="0.25">
      <c r="B62" s="1">
        <f>IF(DATA!O24="","",DATA!O24)</f>
        <v>46507</v>
      </c>
      <c r="C62" s="4" t="str">
        <f>IF(DATA!F24&lt;&gt;"", HYPERLINK(DATA!F24, "Link"), "")</f>
        <v>Link</v>
      </c>
      <c r="D62" t="str">
        <f>DATA!A24</f>
        <v>Supplier Certifcate</v>
      </c>
      <c r="E62" t="str">
        <f>DATA!E24</f>
        <v>PWG N.V.</v>
      </c>
      <c r="F62" t="str">
        <f>DATA!B24</f>
        <v>Resin Pure PC002</v>
      </c>
      <c r="G62" s="10" t="str">
        <f>IF(DATA!C24="","",DATA!C24)</f>
        <v>D-22-008495-31</v>
      </c>
      <c r="H62" t="str">
        <f>DATA!J24</f>
        <v>ION exchange resins</v>
      </c>
      <c r="I62" t="str">
        <f>DATA!L24</f>
        <v>RESAP</v>
      </c>
      <c r="J62" t="str">
        <f>IF(DATA!D24="","",DATA!D24)</f>
        <v>Pure Resin PC002</v>
      </c>
      <c r="K62" t="str">
        <f>DATA!H24</f>
        <v>European Union</v>
      </c>
    </row>
    <row r="63" spans="2:11" x14ac:dyDescent="0.25">
      <c r="B63" s="1">
        <f>IF('Not used'!O3="","",'Not used'!O3)</f>
        <v>46038</v>
      </c>
      <c r="C63" s="4" t="str">
        <f>IF('Not used'!F3&lt;&gt;"", HYPERLINK('Not used'!F3, "Link"), "")</f>
        <v>Link</v>
      </c>
      <c r="D63" t="str">
        <f>'Not used'!A3</f>
        <v>Supplier Certifcate</v>
      </c>
      <c r="E63" t="str">
        <f>'Not used'!E3</f>
        <v>PWG N.V.</v>
      </c>
      <c r="F63" t="str">
        <f>'Not used'!B3</f>
        <v>UV SITA DM 174 Desinfection unit IT Series Model 40 IT</v>
      </c>
      <c r="G63" s="10" t="str">
        <f>IF('Not used'!C3="","",'Not used'!C3)</f>
        <v>ICIM-CAP-010237-00</v>
      </c>
      <c r="H63" t="str">
        <f>'Not used'!J3</f>
        <v>UV</v>
      </c>
      <c r="I63" t="str">
        <f>'Not used'!L3</f>
        <v>Other</v>
      </c>
      <c r="J63" t="str">
        <f>IF('Not used'!D3="","",'Not used'!D3)</f>
        <v>DM 174  
Desinfection unit IT Series Model 40 IT</v>
      </c>
      <c r="K63" t="str">
        <f>'Not used'!H3</f>
        <v>Italy</v>
      </c>
    </row>
    <row r="64" spans="2:11" x14ac:dyDescent="0.25">
      <c r="B64" s="1">
        <f>IF('Not used'!O11="","",'Not used'!O11)</f>
        <v>45763</v>
      </c>
      <c r="C64" s="4" t="str">
        <f>IF('Not used'!F11&lt;&gt;"", HYPERLINK('Not used'!F11, "Link"), "")</f>
        <v>Link</v>
      </c>
      <c r="D64" t="str">
        <f>'Not used'!A11</f>
        <v>Supplier Certifcate</v>
      </c>
      <c r="E64" t="str">
        <f>'Not used'!E11</f>
        <v>PWG N.V.</v>
      </c>
      <c r="F64" t="str">
        <f>'Not used'!B11</f>
        <v>Softeners Runxin Residential Directive 2011/65/EU &amp; Amendment 2015/863/EU</v>
      </c>
      <c r="G64" s="10" t="str">
        <f>IF('Not used'!C11="","",'Not used'!C11)</f>
        <v>ISETC.002820200417</v>
      </c>
      <c r="H64" t="str">
        <f>'Not used'!J11</f>
        <v>Softeners</v>
      </c>
      <c r="I64" t="str">
        <f>'Not used'!L11</f>
        <v>CE</v>
      </c>
      <c r="J64" t="str">
        <f>IF('Not used'!D11="","",'Not used'!D11)</f>
        <v>Type of products:  
Residential softeners  
RL-R30, RL-R50, RL-R60, RL-R80, RL-R100, RL-R110, RL-R120, RL-R150,  
RL-R200, RL-R250, RL-R300, RL-S30, RL-S50, RL-S60, RL-S80, RL-S100,  
RL-S110, RL-S120, RL-S150, RL-S200, RL-S250, RL-S300</v>
      </c>
      <c r="K64" t="str">
        <f>'Not used'!H11</f>
        <v>European Union</v>
      </c>
    </row>
    <row r="65" spans="2:11" x14ac:dyDescent="0.25">
      <c r="B65" s="1" t="e">
        <f>IF(DATA!#REF!="","",DATA!#REF!)</f>
        <v>#REF!</v>
      </c>
      <c r="C65" s="4" t="e">
        <f>IF(DATA!#REF!&lt;&gt;"", HYPERLINK(DATA!#REF!, "Link"), "")</f>
        <v>#REF!</v>
      </c>
      <c r="D65" t="e">
        <f>DATA!#REF!</f>
        <v>#REF!</v>
      </c>
      <c r="E65" t="e">
        <f>DATA!#REF!</f>
        <v>#REF!</v>
      </c>
      <c r="F65" t="e">
        <f>DATA!#REF!</f>
        <v>#REF!</v>
      </c>
      <c r="G65" s="10" t="e">
        <f>IF(DATA!#REF!="","",DATA!#REF!)</f>
        <v>#REF!</v>
      </c>
      <c r="H65" t="e">
        <f>DATA!#REF!</f>
        <v>#REF!</v>
      </c>
      <c r="I65" t="e">
        <f>DATA!#REF!</f>
        <v>#REF!</v>
      </c>
      <c r="J65" t="e">
        <f>IF(DATA!#REF!="","",DATA!#REF!)</f>
        <v>#REF!</v>
      </c>
      <c r="K65" t="e">
        <f>DATA!#REF!</f>
        <v>#REF!</v>
      </c>
    </row>
    <row r="66" spans="2:11" x14ac:dyDescent="0.25">
      <c r="B66" s="1" t="e">
        <f>IF(DATA!#REF!="","",DATA!#REF!)</f>
        <v>#REF!</v>
      </c>
      <c r="C66" s="4" t="e">
        <f>IF(DATA!#REF!&lt;&gt;"", HYPERLINK(DATA!#REF!, "Link"), "")</f>
        <v>#REF!</v>
      </c>
      <c r="D66" t="e">
        <f>DATA!#REF!</f>
        <v>#REF!</v>
      </c>
      <c r="E66" t="e">
        <f>DATA!#REF!</f>
        <v>#REF!</v>
      </c>
      <c r="F66" t="e">
        <f>DATA!#REF!</f>
        <v>#REF!</v>
      </c>
      <c r="G66" s="10" t="e">
        <f>IF(DATA!#REF!="","",DATA!#REF!)</f>
        <v>#REF!</v>
      </c>
      <c r="H66" t="e">
        <f>DATA!#REF!</f>
        <v>#REF!</v>
      </c>
      <c r="I66" t="e">
        <f>DATA!#REF!</f>
        <v>#REF!</v>
      </c>
      <c r="J66" t="e">
        <f>IF(DATA!#REF!="","",DATA!#REF!)</f>
        <v>#REF!</v>
      </c>
      <c r="K66" t="e">
        <f>DATA!#REF!</f>
        <v>#REF!</v>
      </c>
    </row>
    <row r="67" spans="2:11" x14ac:dyDescent="0.25">
      <c r="B67" s="1" t="e">
        <f>IF(DATA!#REF!="","",DATA!#REF!)</f>
        <v>#REF!</v>
      </c>
      <c r="C67" s="4" t="e">
        <f>IF(DATA!#REF!&lt;&gt;"", HYPERLINK(DATA!#REF!, "Link"), "")</f>
        <v>#REF!</v>
      </c>
      <c r="D67" t="e">
        <f>DATA!#REF!</f>
        <v>#REF!</v>
      </c>
      <c r="E67" t="e">
        <f>DATA!#REF!</f>
        <v>#REF!</v>
      </c>
      <c r="F67" t="e">
        <f>DATA!#REF!</f>
        <v>#REF!</v>
      </c>
      <c r="G67" s="10" t="e">
        <f>IF(DATA!#REF!="","",DATA!#REF!)</f>
        <v>#REF!</v>
      </c>
      <c r="H67" t="e">
        <f>DATA!#REF!</f>
        <v>#REF!</v>
      </c>
      <c r="I67" t="e">
        <f>DATA!#REF!</f>
        <v>#REF!</v>
      </c>
      <c r="J67" t="e">
        <f>IF(DATA!#REF!="","",DATA!#REF!)</f>
        <v>#REF!</v>
      </c>
      <c r="K67" t="e">
        <f>DATA!#REF!</f>
        <v>#REF!</v>
      </c>
    </row>
    <row r="68" spans="2:11" x14ac:dyDescent="0.25">
      <c r="B68" s="1">
        <f>IF(DATA!O71="","",DATA!O71)</f>
        <v>47388</v>
      </c>
      <c r="C68" s="4" t="str">
        <f>IF(DATA!F71&lt;&gt;"", HYPERLINK(DATA!F71, "Link"), "")</f>
        <v>Link</v>
      </c>
      <c r="D68" t="str">
        <f>DATA!A71</f>
        <v>Supplier Certifcate</v>
      </c>
      <c r="E68" t="str">
        <f>DATA!E71</f>
        <v>PWG France</v>
      </c>
      <c r="F68" t="str">
        <f>DATA!B71</f>
        <v>Valves Canature BNT 850HE Pro T</v>
      </c>
      <c r="G68" s="10" t="str">
        <f>IF(DATA!C71="","",DATA!C71)</f>
        <v>24 ACC NY 396</v>
      </c>
      <c r="H68" t="str">
        <f>DATA!J71</f>
        <v>Valves - Canature</v>
      </c>
      <c r="I68" t="str">
        <f>DATA!L71</f>
        <v>ACS</v>
      </c>
      <c r="J68" t="str">
        <f>IF(DATA!D71="","",DATA!D71)</f>
        <v>Vanne de controle BNT 850HE Pro T</v>
      </c>
      <c r="K68" t="str">
        <f>DATA!H71</f>
        <v>France</v>
      </c>
    </row>
    <row r="69" spans="2:11" x14ac:dyDescent="0.25">
      <c r="B69" s="1">
        <f>IF(DATA!O73="","",DATA!O73)</f>
        <v>47405</v>
      </c>
      <c r="C69" s="4" t="str">
        <f>IF(DATA!F73&lt;&gt;"", HYPERLINK(DATA!F73, "Link"), "")</f>
        <v>Link</v>
      </c>
      <c r="D69" t="str">
        <f>DATA!A73</f>
        <v>Supplier Certifcate</v>
      </c>
      <c r="E69" t="str">
        <f>DATA!E73</f>
        <v>PWG N.V.</v>
      </c>
      <c r="F69" t="str">
        <f>DATA!B73</f>
        <v>Valves Runxin K5-K9, K1</v>
      </c>
      <c r="G69" s="10" t="str">
        <f>IF(DATA!C73="","",DATA!C73)</f>
        <v>24 ACC LY 227</v>
      </c>
      <c r="H69" t="str">
        <f>DATA!J73</f>
        <v>Valve - Runxin</v>
      </c>
      <c r="I69" t="str">
        <f>DATA!L73</f>
        <v>ACS</v>
      </c>
      <c r="J69" t="str">
        <f>IF(DATA!D73="","",DATA!D73)</f>
        <v>vanne K5XYY
vanne K6XYY
vanne K7XYY
vanne K8XYY
vanne K9XYY
vanne K1ZXYY
+ by-pass K70 + crépine et tube plongeur</v>
      </c>
      <c r="K69" t="str">
        <f>DATA!H73</f>
        <v>France</v>
      </c>
    </row>
    <row r="70" spans="2:11" x14ac:dyDescent="0.25">
      <c r="B70" s="1">
        <f>IF(DATA!O69="","",DATA!O69)</f>
        <v>47372</v>
      </c>
      <c r="C70" s="4" t="str">
        <f>IF(DATA!F69&lt;&gt;"", HYPERLINK(DATA!F69, "Link"), "")</f>
        <v>Link</v>
      </c>
      <c r="D70" t="str">
        <f>DATA!A69</f>
        <v>Supplier Certifcate</v>
      </c>
      <c r="E70" t="str">
        <f>DATA!E69</f>
        <v>PWG N.V.</v>
      </c>
      <c r="F70" t="str">
        <f>DATA!B69</f>
        <v>Preassure vessels Noyi</v>
      </c>
      <c r="G70" s="10" t="str">
        <f>IF(DATA!C69="","",DATA!C69)</f>
        <v>P1-054-01</v>
      </c>
      <c r="H70" t="str">
        <f>DATA!J69</f>
        <v>Composite pressure vessels</v>
      </c>
      <c r="I70" t="str">
        <f>DATA!L69</f>
        <v>KTW-BWGL</v>
      </c>
      <c r="J70" t="str">
        <f>IF(DATA!D69="","",DATA!D69)</f>
        <v xml:space="preserve">FRP Tanks 
Material/polymer: Multilayer product (HDPE, PPO, Glass fiber) 
Product group P1 
(Certification body Eurofins Expert Services) </v>
      </c>
      <c r="K70" t="str">
        <f>DATA!H69</f>
        <v>Germany</v>
      </c>
    </row>
    <row r="71" spans="2:11" x14ac:dyDescent="0.25">
      <c r="B71" s="1" t="e">
        <f>IF(DATA!#REF!="","",DATA!#REF!)</f>
        <v>#REF!</v>
      </c>
      <c r="C71" s="4" t="e">
        <f>IF(DATA!#REF!&lt;&gt;"", HYPERLINK(DATA!#REF!, "Link"), "")</f>
        <v>#REF!</v>
      </c>
      <c r="D71" t="e">
        <f>DATA!#REF!</f>
        <v>#REF!</v>
      </c>
      <c r="E71" t="e">
        <f>DATA!#REF!</f>
        <v>#REF!</v>
      </c>
      <c r="F71" t="e">
        <f>DATA!#REF!</f>
        <v>#REF!</v>
      </c>
      <c r="G71" s="10" t="e">
        <f>IF(DATA!#REF!="","",DATA!#REF!)</f>
        <v>#REF!</v>
      </c>
      <c r="H71" t="e">
        <f>DATA!#REF!</f>
        <v>#REF!</v>
      </c>
      <c r="I71" t="e">
        <f>DATA!#REF!</f>
        <v>#REF!</v>
      </c>
      <c r="J71" t="e">
        <f>IF(DATA!#REF!="","",DATA!#REF!)</f>
        <v>#REF!</v>
      </c>
      <c r="K71" t="e">
        <f>DATA!#REF!</f>
        <v>#REF!</v>
      </c>
    </row>
    <row r="72" spans="2:11" x14ac:dyDescent="0.25">
      <c r="B72" s="1" t="e">
        <f>IF(DATA!#REF!="","",DATA!#REF!)</f>
        <v>#REF!</v>
      </c>
      <c r="C72" s="4" t="e">
        <f>IF(DATA!#REF!&lt;&gt;"", HYPERLINK(DATA!#REF!, "Link"), "")</f>
        <v>#REF!</v>
      </c>
      <c r="D72" t="e">
        <f>DATA!#REF!</f>
        <v>#REF!</v>
      </c>
      <c r="E72" t="e">
        <f>DATA!#REF!</f>
        <v>#REF!</v>
      </c>
      <c r="F72" t="e">
        <f>DATA!#REF!</f>
        <v>#REF!</v>
      </c>
      <c r="G72" s="10" t="e">
        <f>IF(DATA!#REF!="","",DATA!#REF!)</f>
        <v>#REF!</v>
      </c>
      <c r="H72" t="e">
        <f>DATA!#REF!</f>
        <v>#REF!</v>
      </c>
      <c r="I72" t="e">
        <f>DATA!#REF!</f>
        <v>#REF!</v>
      </c>
      <c r="J72" t="e">
        <f>IF(DATA!#REF!="","",DATA!#REF!)</f>
        <v>#REF!</v>
      </c>
      <c r="K72" t="e">
        <f>DATA!#REF!</f>
        <v>#REF!</v>
      </c>
    </row>
    <row r="73" spans="2:11" x14ac:dyDescent="0.25">
      <c r="B73" s="1">
        <f>IF(DATA!O33="","",DATA!O33)</f>
        <v>46716</v>
      </c>
      <c r="C73" s="4" t="str">
        <f>IF(DATA!F33&lt;&gt;"", HYPERLINK(DATA!F33, "Link"), "")</f>
        <v>Link</v>
      </c>
      <c r="D73" t="str">
        <f>DATA!A33</f>
        <v>PWG Certificate</v>
      </c>
      <c r="E73" t="str">
        <f>DATA!E33</f>
        <v>PWG N.V.</v>
      </c>
      <c r="F73" t="str">
        <f>DATA!B33</f>
        <v>Cartridge Wounded Pallas 10 to 40In</v>
      </c>
      <c r="G73" s="10" t="str">
        <f>IF(DATA!C33="","",DATA!C33)</f>
        <v>22 ACC LY 701</v>
      </c>
      <c r="H73" t="str">
        <f>DATA!J33</f>
        <v>Filters and components</v>
      </c>
      <c r="I73" t="str">
        <f>DATA!L33</f>
        <v>ACS</v>
      </c>
      <c r="J73" t="str">
        <f>IF(DATA!D33="","",DATA!D33)</f>
        <v/>
      </c>
      <c r="K73" t="str">
        <f>DATA!H33</f>
        <v>France</v>
      </c>
    </row>
    <row r="74" spans="2:11" x14ac:dyDescent="0.25">
      <c r="B74" s="1">
        <f>IF(DATA!O30="","",DATA!O30)</f>
        <v>46606</v>
      </c>
      <c r="C74" s="4" t="str">
        <f>IF(DATA!F30&lt;&gt;"", HYPERLINK(DATA!F30, "Link"), "")</f>
        <v>Link</v>
      </c>
      <c r="D74" t="str">
        <f>DATA!A30</f>
        <v>Supplier Certifcate</v>
      </c>
      <c r="E74" t="str">
        <f>DATA!E30</f>
        <v>PWG N.V.</v>
      </c>
      <c r="F74" t="str">
        <f>DATA!B30</f>
        <v>Softeners Runxin Residental Directives 2014/35/EU and 2014/30/EU</v>
      </c>
      <c r="G74" s="10" t="str">
        <f>IF(DATA!C30="","",DATA!C30)</f>
        <v>ICR Polska/VC/HL220802</v>
      </c>
      <c r="H74" t="str">
        <f>DATA!J30</f>
        <v>Softeners</v>
      </c>
      <c r="I74" t="str">
        <f>DATA!L30</f>
        <v>CE</v>
      </c>
      <c r="J74" t="str">
        <f>IF(DATA!D30="","",DATA!D30)</f>
        <v>Product types:  
Residential softeners  
RL-R30, RL-R50, RL-R55, RL-R60, RL-R70, RL-R80, RL-R90, RL-R100,  
RL-R105, RL-R110, RL-R115, RL-R120, RL-R150, RL-R200, RL-R250, RL-R300,  
RL-S30, RL-S50, RL-S55, RL-S60, RL-S70, RL-S80, RL-S90, RL-S100, RL-S105,  
RL-S110, RL-S115, RL-S120, RL-S150, RL-S200, RL-S250, RL-S300</v>
      </c>
      <c r="K74" t="str">
        <f>DATA!H30</f>
        <v>European Union; United Kingdom</v>
      </c>
    </row>
    <row r="75" spans="2:11" x14ac:dyDescent="0.25">
      <c r="B75" s="1">
        <f>IF(DATA!O5="","",DATA!O5)</f>
        <v>45436</v>
      </c>
      <c r="C75" s="4" t="str">
        <f>IF(DATA!F5&lt;&gt;"", HYPERLINK(DATA!F5, "Link"), "")</f>
        <v>Link</v>
      </c>
      <c r="D75" t="str">
        <f>DATA!A5</f>
        <v>PWG Certificate</v>
      </c>
      <c r="E75" t="str">
        <f>DATA!E5</f>
        <v>Suko NV</v>
      </c>
      <c r="F75" t="str">
        <f>DATA!B5</f>
        <v>Adoucisseur Clack PI</v>
      </c>
      <c r="G75" s="10" t="str">
        <f>IF(DATA!C5="","",DATA!C5)</f>
        <v>17 ACC LY 608</v>
      </c>
      <c r="H75" t="str">
        <f>DATA!J5</f>
        <v>Softeners</v>
      </c>
      <c r="I75" t="str">
        <f>DATA!L5</f>
        <v>ACS</v>
      </c>
      <c r="J75" t="str">
        <f>IF(DATA!D5="","",DATA!D5)</f>
        <v/>
      </c>
      <c r="K75" t="str">
        <f>DATA!H5</f>
        <v>France</v>
      </c>
    </row>
    <row r="76" spans="2:11" x14ac:dyDescent="0.25">
      <c r="B76" s="1" t="e">
        <f>IF(DATA!#REF!="","",DATA!#REF!)</f>
        <v>#REF!</v>
      </c>
      <c r="C76" s="4" t="e">
        <f>IF(DATA!#REF!&lt;&gt;"", HYPERLINK(DATA!#REF!, "Link"), "")</f>
        <v>#REF!</v>
      </c>
      <c r="D76" t="e">
        <f>DATA!#REF!</f>
        <v>#REF!</v>
      </c>
      <c r="E76" t="e">
        <f>DATA!#REF!</f>
        <v>#REF!</v>
      </c>
      <c r="F76" t="e">
        <f>DATA!#REF!</f>
        <v>#REF!</v>
      </c>
      <c r="G76" s="10" t="e">
        <f>IF(DATA!#REF!="","",DATA!#REF!)</f>
        <v>#REF!</v>
      </c>
      <c r="H76" t="e">
        <f>DATA!#REF!</f>
        <v>#REF!</v>
      </c>
      <c r="I76" t="e">
        <f>DATA!#REF!</f>
        <v>#REF!</v>
      </c>
      <c r="J76" t="e">
        <f>IF(DATA!#REF!="","",DATA!#REF!)</f>
        <v>#REF!</v>
      </c>
      <c r="K76" t="e">
        <f>DATA!#REF!</f>
        <v>#REF!</v>
      </c>
    </row>
    <row r="77" spans="2:11" x14ac:dyDescent="0.25">
      <c r="B77" s="1" t="e">
        <f>IF(DATA!#REF!="","",DATA!#REF!)</f>
        <v>#REF!</v>
      </c>
      <c r="C77" s="4" t="e">
        <f>IF(DATA!#REF!&lt;&gt;"", HYPERLINK(DATA!#REF!, "Link"), "")</f>
        <v>#REF!</v>
      </c>
      <c r="D77" t="e">
        <f>DATA!#REF!</f>
        <v>#REF!</v>
      </c>
      <c r="E77" t="e">
        <f>DATA!#REF!</f>
        <v>#REF!</v>
      </c>
      <c r="F77" t="e">
        <f>DATA!#REF!</f>
        <v>#REF!</v>
      </c>
      <c r="G77" s="10" t="e">
        <f>IF(DATA!#REF!="","",DATA!#REF!)</f>
        <v>#REF!</v>
      </c>
      <c r="H77" t="e">
        <f>DATA!#REF!</f>
        <v>#REF!</v>
      </c>
      <c r="I77" t="e">
        <f>DATA!#REF!</f>
        <v>#REF!</v>
      </c>
      <c r="J77" t="e">
        <f>IF(DATA!#REF!="","",DATA!#REF!)</f>
        <v>#REF!</v>
      </c>
      <c r="K77" t="e">
        <f>DATA!#REF!</f>
        <v>#REF!</v>
      </c>
    </row>
    <row r="78" spans="2:11" x14ac:dyDescent="0.25">
      <c r="B78" s="1">
        <f>IF(DATA!O2="","",DATA!O2)</f>
        <v>45006</v>
      </c>
      <c r="C78" s="4" t="str">
        <f>IF(DATA!F2&lt;&gt;"", HYPERLINK(DATA!F2, "Link"), "")</f>
        <v>Link</v>
      </c>
      <c r="D78" t="str">
        <f>DATA!A2</f>
        <v>PWG Certificate</v>
      </c>
      <c r="E78" t="str">
        <f>DATA!E2</f>
        <v>Delta Water Engineering N.V.</v>
      </c>
      <c r="F78" t="str">
        <f>DATA!B2</f>
        <v>Softeners Delta Simplex &amp; Delta Duplex</v>
      </c>
      <c r="G78" s="10" t="str">
        <f>IF(DATA!C2="","",DATA!C2)</f>
        <v>KIWA-22-DW-10312</v>
      </c>
      <c r="H78" t="str">
        <f>DATA!J2</f>
        <v>Softeners</v>
      </c>
      <c r="I78" t="str">
        <f>DATA!L2</f>
        <v>KTW-UBA</v>
      </c>
      <c r="J78" t="str">
        <f>IF(DATA!D2="","",DATA!D2)</f>
        <v>SIMPLEX:  
Hydro @ Home - Simplex 3L  
Hydrosoft DHSO-100-M  
Hydrosoft DHSO-100-B  
Hydrosoft DHSO-100-BS
Talent - Simplex 3L  
DTSO-100-M  
DTSO-100-B  
DTSO-100-BS
Soft Monomatik
Pallas NES Simplex
DUPLEX:  
Hydro@Home - Duplex 3L  
Hydrosoft DHSO-200-M  
Hydrosoft DHSO-200-B  
Hydrosoft DHSO-200-BL  
Hydrosoft DHSO-200-BLS  
Talent - Duplex 3L  
DTSO-200-M  
DTSO-200-B  
DTSO-200-BL  
DTSO-200-BLS  
Soft Duomatik Evoline  
Pallas NES Duplex</v>
      </c>
      <c r="K78" t="str">
        <f>DATA!H2</f>
        <v>Germany</v>
      </c>
    </row>
    <row r="79" spans="2:11" x14ac:dyDescent="0.25">
      <c r="B79" s="1">
        <f>IF('Not used'!O15="","",'Not used'!O15)</f>
        <v>45808</v>
      </c>
      <c r="C79" s="4" t="str">
        <f>IF('Not used'!F15&lt;&gt;"", HYPERLINK('Not used'!F15, "Link"), "")</f>
        <v>Link</v>
      </c>
      <c r="D79" t="str">
        <f>'Not used'!A15</f>
        <v>Supplier Certifcate</v>
      </c>
      <c r="E79" t="str">
        <f>'Not used'!E15</f>
        <v>PWG N.V.</v>
      </c>
      <c r="F79" t="str">
        <f>'Not used'!B15</f>
        <v>Resins Lanxess Lewatit S 1568, Lewatit S 1567 &amp; Lewatit MonoPlus S107 NS</v>
      </c>
      <c r="G79" s="10">
        <f>IF('Not used'!C15="","",'Not used'!C15)</f>
        <v>2005536</v>
      </c>
      <c r="H79" t="str">
        <f>'Not used'!J15</f>
        <v>ION exchange resins</v>
      </c>
      <c r="I79" t="str">
        <f>'Not used'!L15</f>
        <v>WRAS</v>
      </c>
      <c r="J79" t="str">
        <f>IF('Not used'!D15="","",'Not used'!D15)</f>
        <v>Lewatit S 1568, Lewatit S 1567 &amp; Lewatit MonoPlus S107 NS'. Brown coloured, translucent ion exchange resins. For use with water up to 23°C</v>
      </c>
      <c r="K79" t="str">
        <f>'Not used'!H15</f>
        <v>United Kingdom</v>
      </c>
    </row>
    <row r="80" spans="2:11" x14ac:dyDescent="0.25">
      <c r="B80" s="1">
        <f>IF('Not used'!O22="","",'Not used'!O22)</f>
        <v>45961</v>
      </c>
      <c r="C80" s="4" t="str">
        <f>IF('Not used'!F22&lt;&gt;"", HYPERLINK('Not used'!F22, "Link"), "")</f>
        <v>Link</v>
      </c>
      <c r="D80" t="str">
        <f>'Not used'!A22</f>
        <v>Supplier Certifcate</v>
      </c>
      <c r="E80" t="str">
        <f>'Not used'!E22</f>
        <v>PWG N.V.</v>
      </c>
      <c r="F80" t="str">
        <f>'Not used'!B22</f>
        <v>Resins Lanxess Lewatit S 8227 &amp; S 8229</v>
      </c>
      <c r="G80" s="10">
        <f>IF('Not used'!C22="","",'Not used'!C22)</f>
        <v>2010509</v>
      </c>
      <c r="H80" t="str">
        <f>'Not used'!J22</f>
        <v>ION exchange resins</v>
      </c>
      <c r="I80" t="str">
        <f>'Not used'!L22</f>
        <v>WRAS</v>
      </c>
      <c r="J80" t="str">
        <f>IF('Not used'!D22="","",'Not used'!D22)</f>
        <v>Lewatit S 8227 &amp; S 8229. White coloured ion exchange resins. For use with water up to 23°C</v>
      </c>
      <c r="K80" t="str">
        <f>'Not used'!H22</f>
        <v>United Kingdom</v>
      </c>
    </row>
    <row r="81" spans="2:11" x14ac:dyDescent="0.25">
      <c r="B81" s="1">
        <f>IF(DATA!O45="","",DATA!O45)</f>
        <v>46934</v>
      </c>
      <c r="C81" s="4" t="str">
        <f>IF(DATA!F45&lt;&gt;"", HYPERLINK(DATA!F45, "Link"), "")</f>
        <v>Link</v>
      </c>
      <c r="D81" t="str">
        <f>DATA!A45</f>
        <v>PWG Certificate</v>
      </c>
      <c r="E81" t="str">
        <f>DATA!E45</f>
        <v>Wycombe Water Ltd.</v>
      </c>
      <c r="F81" t="str">
        <f>DATA!B45</f>
        <v>Softeners Wycombe FL29</v>
      </c>
      <c r="G81" s="10" t="str">
        <f>IF(DATA!C45="","",DATA!C45)</f>
        <v>2306064</v>
      </c>
      <c r="H81" t="str">
        <f>DATA!J45</f>
        <v>Softeners</v>
      </c>
      <c r="I81" t="str">
        <f>DATA!L45</f>
        <v>WRAS</v>
      </c>
      <c r="J81" t="str">
        <f>IF(DATA!D45="","",DATA!D45)</f>
        <v>FLS29-125 2910, FLS29-150 2910,  
FLS29-250 2910, FLS29-350 2910,  
FLS29-500 2910 &amp; FLS29-750 2910  
WATER SOFTENERS</v>
      </c>
      <c r="K81" t="str">
        <f>DATA!H45</f>
        <v>United Kingdom</v>
      </c>
    </row>
    <row r="82" spans="2:11" x14ac:dyDescent="0.25">
      <c r="B82" s="1">
        <f>IF(DATA!O57="","",DATA!O57)</f>
        <v>47067</v>
      </c>
      <c r="C82" s="4" t="str">
        <f>IF(DATA!F57&lt;&gt;"", HYPERLINK(DATA!F57, "Link"), "")</f>
        <v>Link</v>
      </c>
      <c r="D82" t="str">
        <f>DATA!A57</f>
        <v>PWG Certificate</v>
      </c>
      <c r="E82" t="str">
        <f>DATA!E57</f>
        <v>CTA</v>
      </c>
      <c r="F82" t="str">
        <f>DATA!B57</f>
        <v>Softeners Clack Gamme xCL66</v>
      </c>
      <c r="G82" s="10" t="str">
        <f>IF(DATA!C57="","",DATA!C57)</f>
        <v>23 ACC LY 596</v>
      </c>
      <c r="H82" t="str">
        <f>DATA!J57</f>
        <v>Softeners</v>
      </c>
      <c r="I82" t="str">
        <f>DATA!L57</f>
        <v>ACS</v>
      </c>
      <c r="J82" t="str">
        <f>IF(DATA!D57="","",DATA!D57)</f>
        <v>SCL1766, SCL2066, SCL2266, SCL2566, SCL2766, SCL3066, SCL3266, SCL3566, SCL3766, SCL4066, SCL4266,
SCL4566, SCL4766, SCL5066, SCL5266, SCL5566, SCL5766, SCL6066, SCL6266, SCL6566, SCL6766, SCL7066,
SCL7566, SCL8066, SCL8566, SCL9066, SCL9566, SCL10066, SCL10566,
SCL13066, SCL13566, SCL14066
DCL1766, DCL2066, DCL2266, DCL2566, DCL2766, DCL3066, DCL3266, DCL3566, DCL3766, DCL4066, DCL4266
DCL4566, DCL4766, DCL5066, DCL5266, DCL5566, DCL5766, DCL6066, DCL6266, DCL6566, DCL6766, DCL7066,
DCL7566, DCL8066, DCL8566, DCL9066, DCL9566, DCL10066, DCL10566, DCL11066, DCL11566, DCL12066, DCL12566,
DCL13066, DCL13566, DCL14066, 11066,CL11566, SCL12066, SCL12566,</v>
      </c>
      <c r="K82" t="str">
        <f>DATA!H57</f>
        <v>France</v>
      </c>
    </row>
    <row r="83" spans="2:11" x14ac:dyDescent="0.25">
      <c r="B83" s="1">
        <f>IF(DATA!O60="","",DATA!O60)</f>
        <v>47118</v>
      </c>
      <c r="C83" s="4" t="str">
        <f>IF(DATA!F60&lt;&gt;"", HYPERLINK(DATA!F60, "Link"), "")</f>
        <v>Link</v>
      </c>
      <c r="D83" t="str">
        <f>DATA!A60</f>
        <v>Supplier Certifcate</v>
      </c>
      <c r="E83" t="str">
        <f>DATA!E60</f>
        <v>PWG N.V.</v>
      </c>
      <c r="F83" t="str">
        <f>DATA!B60</f>
        <v>Pressure vessels Canture 05x13" to 24x72"</v>
      </c>
      <c r="G83" s="10" t="str">
        <f>IF(DATA!C60="","",DATA!C60)</f>
        <v>2312364</v>
      </c>
      <c r="H83" t="str">
        <f>DATA!J60</f>
        <v>Composite pressure vessels</v>
      </c>
      <c r="I83" t="str">
        <f>DATA!L60</f>
        <v>WRAS</v>
      </c>
      <c r="J83" t="str">
        <f>IF(DATA!D60="","",DATA!D60)</f>
        <v>CN PRESSURE VESSEL RANGE: 05x13" TO 24x72"</v>
      </c>
      <c r="K83" t="str">
        <f>DATA!H60</f>
        <v>United Kingdom</v>
      </c>
    </row>
    <row r="84" spans="2:11" x14ac:dyDescent="0.25">
      <c r="B84" s="1">
        <f>IF(DATA!O54="","",DATA!O54)</f>
        <v>47057</v>
      </c>
      <c r="C84" s="4" t="str">
        <f>IF(DATA!F54&lt;&gt;"", HYPERLINK(DATA!F54, "Link"), "")</f>
        <v>Link</v>
      </c>
      <c r="D84" t="str">
        <f>DATA!A54</f>
        <v>PWG Certificate</v>
      </c>
      <c r="E84" t="str">
        <f>DATA!E54</f>
        <v>Wycombe Water Ltd.</v>
      </c>
      <c r="F84" t="str">
        <f>DATA!B54</f>
        <v>Softeners Wycombe FLS39</v>
      </c>
      <c r="G84" s="10" t="str">
        <f>IF(DATA!C54="","",DATA!C54)</f>
        <v>2310107</v>
      </c>
      <c r="H84" t="str">
        <f>DATA!J54</f>
        <v>Softeners</v>
      </c>
      <c r="I84" t="str">
        <f>DATA!L54</f>
        <v>WRAS</v>
      </c>
      <c r="J84" t="str">
        <f>IF(DATA!D54="","",DATA!D54)</f>
        <v>MODEL: FLS39-0800  
FLS39-1000  
FLS39-1300  
WATER SOFTENERS</v>
      </c>
      <c r="K84" t="str">
        <f>DATA!H54</f>
        <v>United Kingdom</v>
      </c>
    </row>
    <row r="85" spans="2:11" x14ac:dyDescent="0.25">
      <c r="B85" s="1">
        <f>IF(DATA!O49="","",DATA!O49)</f>
        <v>46967</v>
      </c>
      <c r="C85" s="4" t="str">
        <f>IF(DATA!F49&lt;&gt;"", HYPERLINK(DATA!F49, "Link"), "")</f>
        <v>Link</v>
      </c>
      <c r="D85" t="str">
        <f>DATA!A49</f>
        <v>PWG Certificate</v>
      </c>
      <c r="E85" t="str">
        <f>DATA!E49</f>
        <v>Cappers</v>
      </c>
      <c r="F85" t="str">
        <f>DATA!B49</f>
        <v>Softeners Cappers Ino 20</v>
      </c>
      <c r="G85" s="10" t="str">
        <f>IF(DATA!C49="","",DATA!C49)</f>
        <v>KIWA-23-DW-10366-2</v>
      </c>
      <c r="H85" t="str">
        <f>DATA!J49</f>
        <v>Softeners</v>
      </c>
      <c r="I85" t="str">
        <f>DATA!L49</f>
        <v>KTW-UBA</v>
      </c>
      <c r="J85" t="str">
        <f>IF(DATA!D49="","",DATA!D49)</f>
        <v>Component Supplier Model  
Valve Cappers Ino20 KTW series  
Pressure Vessel Pentair 2,5" inlet 8,8 to 103,1 l  
Riser tube Pallas 1,05"  
Bottom distributor KSH GBU  
Connector Cappers Straight 3/4" or Straight 1" or elbowed 1"  
Optional Bypass Cappers Residential Bypass</v>
      </c>
      <c r="K85" t="str">
        <f>DATA!H49</f>
        <v>Germany</v>
      </c>
    </row>
    <row r="86" spans="2:11" x14ac:dyDescent="0.25">
      <c r="B86" s="1" t="e">
        <f>IF(DATA!#REF!="","",DATA!#REF!)</f>
        <v>#REF!</v>
      </c>
      <c r="C86" s="4" t="e">
        <f>IF(DATA!#REF!&lt;&gt;"", HYPERLINK(DATA!#REF!, "Link"), "")</f>
        <v>#REF!</v>
      </c>
      <c r="D86" t="e">
        <f>DATA!#REF!</f>
        <v>#REF!</v>
      </c>
      <c r="E86" t="e">
        <f>DATA!#REF!</f>
        <v>#REF!</v>
      </c>
      <c r="F86" t="e">
        <f>DATA!#REF!</f>
        <v>#REF!</v>
      </c>
      <c r="G86" s="10" t="e">
        <f>IF(DATA!#REF!="","",DATA!#REF!)</f>
        <v>#REF!</v>
      </c>
      <c r="H86" t="e">
        <f>DATA!#REF!</f>
        <v>#REF!</v>
      </c>
      <c r="I86" t="e">
        <f>DATA!#REF!</f>
        <v>#REF!</v>
      </c>
      <c r="J86" t="e">
        <f>IF(DATA!#REF!="","",DATA!#REF!)</f>
        <v>#REF!</v>
      </c>
      <c r="K86" t="e">
        <f>DATA!#REF!</f>
        <v>#REF!</v>
      </c>
    </row>
    <row r="87" spans="2:11" x14ac:dyDescent="0.25">
      <c r="B87" s="1">
        <f>IF(DATA!O52="","",DATA!O52)</f>
        <v>47006</v>
      </c>
      <c r="C87" s="4" t="str">
        <f>IF(DATA!F52&lt;&gt;"", HYPERLINK(DATA!F52, "Link"), "")</f>
        <v>Link</v>
      </c>
      <c r="D87" t="str">
        <f>DATA!A52</f>
        <v>Supplier Certifcate</v>
      </c>
      <c r="E87" t="str">
        <f>DATA!E52</f>
        <v>PWG N.V.</v>
      </c>
      <c r="F87" t="str">
        <f>DATA!B52</f>
        <v>SS Housings Tiger Water Treatment</v>
      </c>
      <c r="G87" s="10" t="str">
        <f>IF(DATA!C52="","",DATA!C52)</f>
        <v>17857/1/2025-CERT-01</v>
      </c>
      <c r="H87" t="str">
        <f>DATA!J52</f>
        <v>Other</v>
      </c>
      <c r="I87" t="str">
        <f>DATA!L52</f>
        <v>CE</v>
      </c>
      <c r="J87" t="str">
        <f>IF(DATA!D52="","",DATA!D52)</f>
        <v>Scope of equipment:
Bag filter housing, Media filter housing,
(Max PS 500 Bar, fluid: water, max V=1000L, material: stainless steel)</v>
      </c>
      <c r="K87" t="str">
        <f>DATA!H52</f>
        <v>European Union</v>
      </c>
    </row>
    <row r="88" spans="2:11" x14ac:dyDescent="0.25">
      <c r="B88" s="1">
        <f>IF(DATA!O53="","",DATA!O53)</f>
        <v>47031</v>
      </c>
      <c r="C88" s="4" t="str">
        <f>IF(DATA!F53&lt;&gt;"", HYPERLINK(DATA!F53, "Link"), "")</f>
        <v>Link</v>
      </c>
      <c r="D88" t="str">
        <f>DATA!A53</f>
        <v>Supplier Certifcate</v>
      </c>
      <c r="E88" t="str">
        <f>DATA!E53</f>
        <v>PWG N.V.</v>
      </c>
      <c r="F88" t="str">
        <f>DATA!B53</f>
        <v>Softeners Hague Water</v>
      </c>
      <c r="G88" s="10" t="str">
        <f>IF(DATA!C53="","",DATA!C53)</f>
        <v>22 ACC LY 838</v>
      </c>
      <c r="H88" t="str">
        <f>DATA!J53</f>
        <v>Softeners</v>
      </c>
      <c r="I88" t="str">
        <f>DATA!L53</f>
        <v>ACS</v>
      </c>
      <c r="J88" t="str">
        <f>IF(DATA!D53="","",DATA!D53)</f>
        <v>WaterBoss 400 - MICROBOSS 400  -  MICROBOSS I410  -  PROSERIES I1400
PURATECH 700  -  WATERBOSS Pro 180  -  Proseries 2300  -  PURATECH 900  -  WATERBOSS ProPlus 380 
ProSeries 97  -  PURATECH I51C-B  -  9STG  -  7STG  -  V25  -  CITY UNIT 29  -  CITY UNIT 39</v>
      </c>
      <c r="K88" t="str">
        <f>DATA!H53</f>
        <v>France</v>
      </c>
    </row>
    <row r="89" spans="2:11" x14ac:dyDescent="0.25">
      <c r="B89" s="1">
        <f>IF(DATA!O56="","",DATA!O56)</f>
        <v>47067</v>
      </c>
      <c r="C89" s="4" t="str">
        <f>IF(DATA!F56&lt;&gt;"", HYPERLINK(DATA!F56, "Link"), "")</f>
        <v>Link</v>
      </c>
      <c r="D89" t="str">
        <f>DATA!A56</f>
        <v>PWG Certificate</v>
      </c>
      <c r="E89" t="str">
        <f>DATA!E56</f>
        <v>CTA</v>
      </c>
      <c r="F89" t="str">
        <f>DATA!B56</f>
        <v>Softeners Clack Gamme xCL50 SCL750</v>
      </c>
      <c r="G89" s="10" t="str">
        <f>IF(DATA!C56="","",DATA!C56)</f>
        <v>23 ACC LY 547</v>
      </c>
      <c r="H89" t="str">
        <f>DATA!J56</f>
        <v>Softeners</v>
      </c>
      <c r="I89" t="str">
        <f>DATA!L56</f>
        <v>ACS</v>
      </c>
      <c r="J89" t="str">
        <f>IF(DATA!D56="","",DATA!D56)</f>
        <v>SCL750, SCL1050, SCL1250, SCL1550, SCL1750, SCL2050, SCL2250, SCL2550, SCL2750, SCL3050, SCL3250,
SCL3550, SCL3750, SCL4050, SCL4250, SCL4550, SCL4750, SCL5050, SCL5250, SCL5550, SCL5750, SCL6050,
SCL6250, SCL6550, SCL6750, SCL7050, SCL7550, SCL8050, SCL8550, SCL9050, SCL9550, SCL10050, SCL10550
SCL11050, SCL11550, SCL12050,SCL12550, SCL13050, SCL13550, SCL14050
DCL750, DCL1050, DCL1250, DCL1550, DCL1750, DCL2050, DCL2250, DCL2550, DCL2750, DCL3050, DCL3250,
DCL3550, DCL3750, DCL4050, DCL4250, DCL4550, DCL4750, DCL5050, DCL5250, DCL5550, DCL5750, DCL6050,
DCL6250, DCL6550, DCL6750, DCL7050, DCL7550, DCL8050, DCL8550, DCL9050, DCL9550, DCL10050, DCL10550,DCL11050, DCL11550, DCL12050,DCL12550, DCL13050, DCL13550, DCL14050</v>
      </c>
      <c r="K89" t="str">
        <f>DATA!H56</f>
        <v>France</v>
      </c>
    </row>
    <row r="90" spans="2:11" x14ac:dyDescent="0.25">
      <c r="B90" s="1">
        <f>IF(DATA!O74="","",DATA!O74)</f>
        <v>47426</v>
      </c>
      <c r="C90" s="4" t="str">
        <f>IF(DATA!F74&lt;&gt;"", HYPERLINK(DATA!F74, "Link"), "")</f>
        <v>Link</v>
      </c>
      <c r="D90" t="str">
        <f>DATA!A74</f>
        <v>Supplier Certifcate</v>
      </c>
      <c r="E90" t="str">
        <f>DATA!E74</f>
        <v>PWG France</v>
      </c>
      <c r="F90" t="str">
        <f>DATA!B74</f>
        <v>Water meter DHM DN15 - DN50</v>
      </c>
      <c r="G90" s="10" t="str">
        <f>IF(DATA!C74="","",DATA!C74)</f>
        <v>24 ACC NY 509</v>
      </c>
      <c r="H90" t="str">
        <f>DATA!J74</f>
        <v>Other</v>
      </c>
      <c r="I90" t="str">
        <f>DATA!L74</f>
        <v>ACS</v>
      </c>
      <c r="J90" t="str">
        <f>IF(DATA!D74="","",DATA!D74)</f>
        <v>COMPTEURS JETS MULTIPLES CADRAN SEC ORIENTABLE - DH METERING
Compteurs DHM1000 DN15 à DN50 - LXSG 15E à 50E
Compteurs DHM2000 DN15 à DN50</v>
      </c>
      <c r="K90" t="str">
        <f>DATA!H74</f>
        <v>France</v>
      </c>
    </row>
    <row r="91" spans="2:11" x14ac:dyDescent="0.25">
      <c r="B91" s="1">
        <f>IF(DATA!O72="","",DATA!O72)</f>
        <v>47391</v>
      </c>
      <c r="C91" s="4" t="str">
        <f>IF(DATA!F72&lt;&gt;"", HYPERLINK(DATA!F72, "Link"), "")</f>
        <v>Link</v>
      </c>
      <c r="D91" t="str">
        <f>DATA!A72</f>
        <v>Supplier Certifcate</v>
      </c>
      <c r="E91" t="str">
        <f>DATA!E72</f>
        <v>Wycombe Water Ltd.</v>
      </c>
      <c r="F91" t="str">
        <f>DATA!B72</f>
        <v>UV Van Remmen V90 to V290</v>
      </c>
      <c r="G91" s="10">
        <f>IF(DATA!C72="","",DATA!C72)</f>
        <v>240902701</v>
      </c>
      <c r="H91" t="str">
        <f>DATA!J72</f>
        <v>UV</v>
      </c>
      <c r="I91" t="str">
        <f>DATA!L72</f>
        <v>WRAS</v>
      </c>
      <c r="J91" t="str">
        <f>IF(DATA!D72="","",DATA!D72)</f>
        <v>V90, V100, V110, V120, V130, V140, V150, V160, V170, V180, V190, V200,
V220, V250 &amp; V290 ULTRAVIOLET DISINFECTION UNITS</v>
      </c>
      <c r="K91" t="str">
        <f>DATA!H72</f>
        <v>United Kingdom</v>
      </c>
    </row>
    <row r="92" spans="2:11" x14ac:dyDescent="0.25">
      <c r="B92" s="1">
        <f>IF(DATA!O43="","",DATA!O43)</f>
        <v>46896</v>
      </c>
      <c r="C92" s="4" t="str">
        <f>IF(DATA!F43&lt;&gt;"", HYPERLINK(DATA!F43, "Link"), "")</f>
        <v>Link</v>
      </c>
      <c r="D92" t="str">
        <f>DATA!A43</f>
        <v>PWG Certificate</v>
      </c>
      <c r="E92" t="str">
        <f>DATA!E43</f>
        <v>Suko NV</v>
      </c>
      <c r="F92" t="str">
        <f>DATA!B43</f>
        <v>Adoucisseur Clack WR 1.5In</v>
      </c>
      <c r="G92" s="10" t="str">
        <f>IF(DATA!C43="","",DATA!C43)</f>
        <v>23 ACC LY 060</v>
      </c>
      <c r="H92" t="str">
        <f>DATA!J43</f>
        <v>Softeners</v>
      </c>
      <c r="I92" t="str">
        <f>DATA!L43</f>
        <v>ACS</v>
      </c>
      <c r="J92" t="str">
        <f>IF(DATA!D43="","",DATA!D43)</f>
        <v/>
      </c>
      <c r="K92" t="str">
        <f>DATA!H43</f>
        <v>France</v>
      </c>
    </row>
    <row r="93" spans="2:11" x14ac:dyDescent="0.25">
      <c r="B93" s="1">
        <f>IF(DATA!O70="","",DATA!O70)</f>
        <v>47377</v>
      </c>
      <c r="C93" s="4" t="str">
        <f>IF(DATA!F70&lt;&gt;"", HYPERLINK(DATA!F70, "Link"), "")</f>
        <v>Link</v>
      </c>
      <c r="D93" t="str">
        <f>DATA!A70</f>
        <v>Supplier Certifcate</v>
      </c>
      <c r="E93" t="str">
        <f>DATA!E70</f>
        <v>Suko NV</v>
      </c>
      <c r="F93" t="str">
        <f>DATA!B70</f>
        <v>Check Valves Neoperl</v>
      </c>
      <c r="G93" s="10" t="str">
        <f>IF(DATA!C70="","",DATA!C70)</f>
        <v>Z-340801-21-Hy112</v>
      </c>
      <c r="H93" t="str">
        <f>DATA!J70</f>
        <v>Others</v>
      </c>
      <c r="I93" t="str">
        <f>DATA!L70</f>
        <v>KTW-UBA</v>
      </c>
      <c r="J93" t="str">
        <f>IF(DATA!D70="","",DATA!D70)</f>
        <v>. CV-Check valves
. CV-FR-Check valves
. DCV-Check valves*
. DW-Check valves
. FCV-Check valves
. FR-CV Check valves
. HDS-Check valves
· NV-Check valves*
· OD-Check valves*
· OF-Check valves*
· OV-Check valves*
. SV-Check valves
. WV-Check valves
· discharge valve
. vent cartridge
23 C and 60 ℃</v>
      </c>
      <c r="K93" t="str">
        <f>DATA!H70</f>
        <v>Germany</v>
      </c>
    </row>
    <row r="94" spans="2:11" x14ac:dyDescent="0.25">
      <c r="B94" s="1">
        <f>IF(DATA!O66="","",DATA!O66)</f>
        <v>47363</v>
      </c>
      <c r="C94" s="4" t="str">
        <f>IF(DATA!F66&lt;&gt;"", HYPERLINK(DATA!F66, "Link"), "")</f>
        <v>Link</v>
      </c>
      <c r="D94" t="str">
        <f>DATA!A66</f>
        <v>PWG Certificate</v>
      </c>
      <c r="E94" t="str">
        <f>DATA!E66</f>
        <v>Delta Water Engineering N.V.</v>
      </c>
      <c r="F94" t="str">
        <f>DATA!B66</f>
        <v>Filter Delta DPU-100 3L</v>
      </c>
      <c r="G94" s="10" t="str">
        <f>IF(DATA!C66="","",DATA!C66)</f>
        <v>24 ACC LY 338</v>
      </c>
      <c r="H94" t="str">
        <f>DATA!J66</f>
        <v>Filters and components</v>
      </c>
      <c r="I94" t="str">
        <f>DATA!L66</f>
        <v>ACS</v>
      </c>
      <c r="J94" t="str">
        <f>IF(DATA!D66="","",DATA!D66)</f>
        <v>Delta DPU-100 3L
Hydro@Home Hydropure DHPU-100 3L
Talent DPU-100 3L
Talent TAC-50</v>
      </c>
      <c r="K94" t="str">
        <f>DATA!H66</f>
        <v>France</v>
      </c>
    </row>
    <row r="95" spans="2:11" x14ac:dyDescent="0.25">
      <c r="B95" s="1">
        <f>IF(DATA!O68="","",DATA!O68)</f>
        <v>47363</v>
      </c>
      <c r="C95" s="4" t="str">
        <f>IF(DATA!F68&lt;&gt;"", HYPERLINK(DATA!F68, "Link"), "")</f>
        <v>Link</v>
      </c>
      <c r="D95" t="str">
        <f>DATA!A68</f>
        <v>PWG Certificate</v>
      </c>
      <c r="E95" t="str">
        <f>DATA!E68</f>
        <v>CTA</v>
      </c>
      <c r="F95" t="str">
        <f>DATA!B68</f>
        <v>Softeners Clack Gamme 33 SCL1033V</v>
      </c>
      <c r="G95" s="10" t="str">
        <f>IF(DATA!C68="","",DATA!C68)</f>
        <v>24 ACC LY 462</v>
      </c>
      <c r="H95" t="str">
        <f>DATA!J68</f>
        <v>Softeners</v>
      </c>
      <c r="I95" t="str">
        <f>DATA!L68</f>
        <v>ACS</v>
      </c>
      <c r="J95" t="str">
        <f>IF(DATA!D68="","",DATA!D68)</f>
        <v>SCL333V, SCL533V, SCL733V, SCL1033V, SCL1533V, SCL1733V, SCL2233V
DCL333V, DCL533V, DCL733V, DCL1033V, DCL1533V, DCL1733V, DCL2233V
FA16FAG, FA18FAG, FA21FAG, FA16CHA, FA18CHA, FA21CHA, FA16CAL, FA18CAL, FA21CAL</v>
      </c>
      <c r="K95" t="str">
        <f>DATA!H68</f>
        <v>France</v>
      </c>
    </row>
    <row r="96" spans="2:11" x14ac:dyDescent="0.25">
      <c r="B96" s="1">
        <f>IF(DATA!O65="","",DATA!O65)</f>
        <v>47304</v>
      </c>
      <c r="C96" s="4" t="str">
        <f>IF(DATA!F65&lt;&gt;"", HYPERLINK(DATA!F65, "Link"), "")</f>
        <v>Link</v>
      </c>
      <c r="D96" t="str">
        <f>DATA!A65</f>
        <v>Supplier Certifcate</v>
      </c>
      <c r="E96" t="str">
        <f>DATA!E65</f>
        <v>PWG France</v>
      </c>
      <c r="F96" t="str">
        <f>DATA!B65</f>
        <v>Filters AMG By pass filters</v>
      </c>
      <c r="G96" s="10" t="str">
        <f>IF(DATA!C65="","",DATA!C65)</f>
        <v>24 ACC LY 306</v>
      </c>
      <c r="H96" t="str">
        <f>DATA!J65</f>
        <v>Filters and components</v>
      </c>
      <c r="I96" t="str">
        <f>DATA!L65</f>
        <v>ACS</v>
      </c>
      <c r="J96" t="str">
        <f>IF(DATA!D65="","",DATA!D65)</f>
        <v>Filters AMG By pass filters</v>
      </c>
      <c r="K96" t="str">
        <f>DATA!H65</f>
        <v>France</v>
      </c>
    </row>
    <row r="97" spans="2:11" x14ac:dyDescent="0.25">
      <c r="B97" s="1">
        <f>IF(DATA!O62="","",DATA!O62)</f>
        <v>47149</v>
      </c>
      <c r="C97" s="4" t="str">
        <f>IF(DATA!F62&lt;&gt;"", HYPERLINK(DATA!F62, "Link"), "")</f>
        <v>Link</v>
      </c>
      <c r="D97" t="str">
        <f>DATA!A62</f>
        <v>Supplier Certifcate</v>
      </c>
      <c r="E97" t="str">
        <f>DATA!E62</f>
        <v>PWG France</v>
      </c>
      <c r="F97" t="str">
        <f>DATA!B62</f>
        <v>UV Desinfection Sita 22 Articles</v>
      </c>
      <c r="G97" s="10" t="str">
        <f>IF(DATA!C62="","",DATA!C62)</f>
        <v>24 ACC LY 058</v>
      </c>
      <c r="H97" t="str">
        <f>DATA!J62</f>
        <v>UV</v>
      </c>
      <c r="I97" t="str">
        <f>DATA!L62</f>
        <v>ACS</v>
      </c>
      <c r="J97" t="str">
        <f>IF(DATA!D62="","",DATA!D62)</f>
        <v>Systemes de desinfection par UV - Sita - 22 articles</v>
      </c>
      <c r="K97" t="str">
        <f>DATA!H62</f>
        <v>France</v>
      </c>
    </row>
    <row r="98" spans="2:11" x14ac:dyDescent="0.25">
      <c r="B98" s="1">
        <f>IF(DATA!O64="","",DATA!O64)</f>
        <v>47258</v>
      </c>
      <c r="C98" s="4" t="str">
        <f>IF(DATA!F64&lt;&gt;"", HYPERLINK(DATA!F64, "Link"), "")</f>
        <v>Link</v>
      </c>
      <c r="D98" t="str">
        <f>DATA!A64</f>
        <v>Supplier Certifcate</v>
      </c>
      <c r="E98" t="str">
        <f>DATA!E64</f>
        <v>PWG N.V.</v>
      </c>
      <c r="F98" t="str">
        <f>DATA!B64</f>
        <v>Pressure vessels Canature AxB: 05 x 17 to 63 x 86</v>
      </c>
      <c r="G98" s="10" t="str">
        <f>IF(DATA!C64="","",DATA!C64)</f>
        <v>No 033-03</v>
      </c>
      <c r="H98" t="str">
        <f>DATA!J64</f>
        <v>Composite pressure vessels</v>
      </c>
      <c r="I98" t="str">
        <f>DATA!L64</f>
        <v>KTW-UBA</v>
      </c>
      <c r="J98" t="str">
        <f>IF(DATA!D64="","",DATA!D64)</f>
        <v>pressure vessel AxB（AxB: 05 x 17 to 63 x 86)
pressure vessel D AxB（AxB: 10 x 17 to 24 x 72</v>
      </c>
      <c r="K98" t="str">
        <f>DATA!H64</f>
        <v>Germany</v>
      </c>
    </row>
    <row r="99" spans="2:11" x14ac:dyDescent="0.25">
      <c r="B99" s="1" t="e">
        <f>IF(DATA!#REF!="","",DATA!#REF!)</f>
        <v>#REF!</v>
      </c>
      <c r="C99" s="4" t="e">
        <f>IF(DATA!#REF!&lt;&gt;"", HYPERLINK(DATA!#REF!, "Link"), "")</f>
        <v>#REF!</v>
      </c>
      <c r="D99" t="e">
        <f>DATA!#REF!</f>
        <v>#REF!</v>
      </c>
      <c r="E99" t="e">
        <f>DATA!#REF!</f>
        <v>#REF!</v>
      </c>
      <c r="F99" t="e">
        <f>DATA!#REF!</f>
        <v>#REF!</v>
      </c>
      <c r="G99" s="10" t="e">
        <f>IF(DATA!#REF!="","",DATA!#REF!)</f>
        <v>#REF!</v>
      </c>
      <c r="H99" t="e">
        <f>DATA!#REF!</f>
        <v>#REF!</v>
      </c>
      <c r="I99" t="e">
        <f>DATA!#REF!</f>
        <v>#REF!</v>
      </c>
      <c r="J99" t="e">
        <f>IF(DATA!#REF!="","",DATA!#REF!)</f>
        <v>#REF!</v>
      </c>
      <c r="K99" t="e">
        <f>DATA!#REF!</f>
        <v>#REF!</v>
      </c>
    </row>
    <row r="100" spans="2:11" x14ac:dyDescent="0.25">
      <c r="B100" s="1" t="e">
        <f>IF(DATA!#REF!="","",DATA!#REF!)</f>
        <v>#REF!</v>
      </c>
      <c r="C100" s="4" t="e">
        <f>IF(DATA!#REF!&lt;&gt;"", HYPERLINK(DATA!#REF!, "Link"), "")</f>
        <v>#REF!</v>
      </c>
      <c r="D100" t="e">
        <f>DATA!#REF!</f>
        <v>#REF!</v>
      </c>
      <c r="E100" t="e">
        <f>DATA!#REF!</f>
        <v>#REF!</v>
      </c>
      <c r="F100" t="e">
        <f>DATA!#REF!</f>
        <v>#REF!</v>
      </c>
      <c r="G100" s="10" t="e">
        <f>IF(DATA!#REF!="","",DATA!#REF!)</f>
        <v>#REF!</v>
      </c>
      <c r="H100" t="e">
        <f>DATA!#REF!</f>
        <v>#REF!</v>
      </c>
      <c r="I100" t="e">
        <f>DATA!#REF!</f>
        <v>#REF!</v>
      </c>
      <c r="J100" t="e">
        <f>IF(DATA!#REF!="","",DATA!#REF!)</f>
        <v>#REF!</v>
      </c>
      <c r="K100" t="e">
        <f>DATA!#REF!</f>
        <v>#REF!</v>
      </c>
    </row>
    <row r="101" spans="2:11" x14ac:dyDescent="0.25">
      <c r="B101" s="1">
        <f>IF(DATA!O75="","",DATA!O75)</f>
        <v>47513</v>
      </c>
      <c r="C101" s="4" t="str">
        <f>IF(DATA!F75&lt;&gt;"", HYPERLINK(DATA!F75, "Link"), "")</f>
        <v>Link</v>
      </c>
      <c r="D101" t="str">
        <f>DATA!A75</f>
        <v>PWG Certificate</v>
      </c>
      <c r="E101" t="str">
        <f>DATA!E75</f>
        <v>Suko NV</v>
      </c>
      <c r="F101" t="str">
        <f>DATA!B75</f>
        <v>Softeners Clack 3/4” and 1” Plastic</v>
      </c>
      <c r="G101" s="10" t="str">
        <f>IF(DATA!C75="","",DATA!C75)</f>
        <v>482/2021 Swedish Type Approval 1911</v>
      </c>
      <c r="H101" t="str">
        <f>DATA!J75</f>
        <v>Softeners</v>
      </c>
      <c r="I101" t="str">
        <f>DATA!L75</f>
        <v>Swedish type approval (rise)</v>
      </c>
      <c r="J101" t="str">
        <f>IF(DATA!D75="","",DATA!D75)</f>
        <v>Softeners Clack 3/4” and 1” Plastic</v>
      </c>
      <c r="K101" t="str">
        <f>DATA!H75</f>
        <v>Sweden; Denmark; Norway</v>
      </c>
    </row>
    <row r="102" spans="2:11" x14ac:dyDescent="0.25">
      <c r="B102" s="1">
        <f>IF(DATA!O76="","",DATA!O76)</f>
        <v>47576</v>
      </c>
      <c r="C102" s="4" t="str">
        <f>IF(DATA!F76&lt;&gt;"", HYPERLINK(DATA!F76, "Link"), "")</f>
        <v>Link</v>
      </c>
      <c r="D102" t="str">
        <f>DATA!A76</f>
        <v>Supplier Certifcate</v>
      </c>
      <c r="E102" t="str">
        <f>DATA!E76</f>
        <v>PWG N.V.</v>
      </c>
      <c r="F102" t="str">
        <f>DATA!B76</f>
        <v>Valves Runxin Control valve for water treatment systems</v>
      </c>
      <c r="G102" s="10" t="str">
        <f>IF(DATA!C76="","",DATA!C76)</f>
        <v>ICR/VC/HL250401</v>
      </c>
      <c r="H102" t="str">
        <f>DATA!J76</f>
        <v>Valve - Runxin</v>
      </c>
      <c r="I102" t="str">
        <f>DATA!L76</f>
        <v>CE</v>
      </c>
      <c r="J102" t="str">
        <f>IF(DATA!D76="","",DATA!D76)</f>
        <v>LVD [2014/35/EU]
EMC [2014/30/EU]
EN 60730-1:2016+A11:2024
EN IEC 60730-2-8:2020+A1:2021
EN IEC 55014-1:2021
EN IEC 55014-2:2021
EN IEC 61000-3-2:2019+A1:2021+A2:2024
EN 61000-3-3:2013+A1:2019+A2:2021</v>
      </c>
      <c r="K102" t="str">
        <f>DATA!H76</f>
        <v>European Union</v>
      </c>
    </row>
    <row r="103" spans="2:11" x14ac:dyDescent="0.25">
      <c r="B103" s="1">
        <f>IF(DATA!O77="","",DATA!O77)</f>
        <v>47576</v>
      </c>
      <c r="C103" s="4" t="str">
        <f>IF(DATA!F77&lt;&gt;"", HYPERLINK(DATA!F77, "Link"), "")</f>
        <v>Link</v>
      </c>
      <c r="D103" t="str">
        <f>DATA!A77</f>
        <v>Supplier Certifcate</v>
      </c>
      <c r="E103" t="str">
        <f>DATA!E77</f>
        <v>PWG N.V.</v>
      </c>
      <c r="F103" t="str">
        <f>DATA!B77</f>
        <v>Valves Runxin Control valve for water treatment systems</v>
      </c>
      <c r="G103" s="10" t="str">
        <f>IF(DATA!C77="","",DATA!C77)</f>
        <v>ICR/VC/HL250402</v>
      </c>
      <c r="H103" t="str">
        <f>DATA!J77</f>
        <v>Valve - Runxin</v>
      </c>
      <c r="I103" t="str">
        <f>DATA!L77</f>
        <v>CE</v>
      </c>
      <c r="J103" t="str">
        <f>IF(DATA!D77="","",DATA!D77)</f>
        <v>RoHS [2011/65/EU]
EN IEC 63000:2018</v>
      </c>
      <c r="K103" t="str">
        <f>DATA!H77</f>
        <v>European Union</v>
      </c>
    </row>
    <row r="104" spans="2:11" x14ac:dyDescent="0.25">
      <c r="B104" s="1">
        <f>IF(DATA!O78="","",DATA!O78)</f>
        <v>47657</v>
      </c>
      <c r="C104" s="4" t="str">
        <f>IF(DATA!F78&lt;&gt;"", HYPERLINK(DATA!F78, "Link"), "")</f>
        <v>Link</v>
      </c>
      <c r="D104" t="str">
        <f>DATA!A78</f>
        <v>Supplier Certifcate</v>
      </c>
      <c r="E104" t="str">
        <f>DATA!E78</f>
        <v>PWG France</v>
      </c>
      <c r="F104" t="str">
        <f>DATA!B78</f>
        <v>Adoucisseur Canature CS1 CS2 CS3 etc.</v>
      </c>
      <c r="G104" s="10" t="str">
        <f>IF(DATA!C78="","",DATA!C78)</f>
        <v>25 ACC NY 329</v>
      </c>
      <c r="H104" t="str">
        <f>DATA!J78</f>
        <v>Softeners</v>
      </c>
      <c r="I104" t="str">
        <f>DATA!L78</f>
        <v>ACS</v>
      </c>
      <c r="J104" t="str">
        <f>IF(DATA!D78="","",DATA!D78)</f>
        <v>CS1 CS2 CS3 etc.</v>
      </c>
      <c r="K104" t="str">
        <f>DATA!H78</f>
        <v>France</v>
      </c>
    </row>
    <row r="105" spans="2:11" x14ac:dyDescent="0.25">
      <c r="B105" s="1">
        <f>IF(DATA!O79="","",DATA!O79)</f>
        <v>47657</v>
      </c>
      <c r="C105" s="4" t="str">
        <f>IF(DATA!F79&lt;&gt;"", HYPERLINK(DATA!F79, "Link"), "")</f>
        <v>Link</v>
      </c>
      <c r="D105" t="str">
        <f>DATA!A79</f>
        <v>PWG Certificate</v>
      </c>
      <c r="E105" t="str">
        <f>DATA!E79</f>
        <v>PWG France</v>
      </c>
      <c r="F105" t="str">
        <f>DATA!B79</f>
        <v>Softeners Laugil XP10</v>
      </c>
      <c r="G105" s="10" t="str">
        <f>IF(DATA!C79="","",DATA!C79)</f>
        <v>26 ACC LY 034</v>
      </c>
      <c r="H105" t="str">
        <f>DATA!J79</f>
        <v>Softeners</v>
      </c>
      <c r="I105" t="str">
        <f>DATA!L79</f>
        <v>ACS</v>
      </c>
      <c r="J105" t="str">
        <f>IF(DATA!D79="","",DATA!D79)</f>
        <v>TechnoLaugil 20L &amp; 30L
XP10
Compact
Mural
Eco</v>
      </c>
      <c r="K105" t="str">
        <f>DATA!H79</f>
        <v>France</v>
      </c>
    </row>
    <row r="106" spans="2:11" x14ac:dyDescent="0.25">
      <c r="B106" s="1">
        <f>IF(DATA!O80="","",DATA!O80)</f>
        <v>47699</v>
      </c>
      <c r="C106" s="4" t="str">
        <f>IF(DATA!F80&lt;&gt;"", HYPERLINK(DATA!F80, "Link"), "")</f>
        <v>Link</v>
      </c>
      <c r="D106" t="str">
        <f>DATA!A80</f>
        <v>PWG Certificate</v>
      </c>
      <c r="E106" t="str">
        <f>DATA!E80</f>
        <v>PWG</v>
      </c>
      <c r="F106" t="str">
        <f>DATA!B80</f>
        <v>Valves Easymixing 1,25 ; 1,5 ; 2In</v>
      </c>
      <c r="G106" s="10" t="str">
        <f>IF(DATA!C80="","",DATA!C80)</f>
        <v>25 ACC NY 438</v>
      </c>
      <c r="H106" t="str">
        <f>DATA!J80</f>
        <v>Valves - Others</v>
      </c>
      <c r="I106" t="str">
        <f>DATA!L80</f>
        <v>ACS</v>
      </c>
      <c r="J106" t="str">
        <f>IF(DATA!D80="","",DATA!D80)</f>
        <v>VANNES DE MELANGE ET DE CEPAGE PROPORTIONNELLE - PWG
Références / References : (3 articles)
3913000020 - Vanne de mélange DN32 G1.5" AG
3913000021 - Vanne de cépage proportionnelle Easymixing DN32- 1.25"
3913000022 - Vanne de cépage proportionnelle Easymixing DN50-2"</v>
      </c>
      <c r="K106" t="str">
        <f>DATA!H80</f>
        <v>France</v>
      </c>
    </row>
    <row r="107" spans="2:11" x14ac:dyDescent="0.25">
      <c r="B107" s="1">
        <f>IF(DATA!O81="","",DATA!O81)</f>
        <v>47712</v>
      </c>
      <c r="C107" s="4" t="str">
        <f>IF(DATA!F81&lt;&gt;"", HYPERLINK(DATA!F81, "Link"), "")</f>
        <v>Link</v>
      </c>
      <c r="D107" t="str">
        <f>DATA!A81</f>
        <v>Supplier Certifcate</v>
      </c>
      <c r="E107" t="str">
        <f>DATA!E81</f>
        <v>PWG France</v>
      </c>
      <c r="F107" t="str">
        <f>DATA!B81</f>
        <v>Filters Officine Rigamonti SPA Arion</v>
      </c>
      <c r="G107" s="10" t="str">
        <f>IF(DATA!C81="","",DATA!C81)</f>
        <v>25 ACC LY 671</v>
      </c>
      <c r="H107" t="str">
        <f>DATA!J81</f>
        <v>Filters and components</v>
      </c>
      <c r="I107" t="str">
        <f>DATA!L81</f>
        <v>ACS</v>
      </c>
      <c r="J107" t="str">
        <f>IF(DATA!D81="","",DATA!D81)</f>
        <v/>
      </c>
      <c r="K107" t="str">
        <f>DATA!H81</f>
        <v>France</v>
      </c>
    </row>
    <row r="108" spans="2:11" x14ac:dyDescent="0.25">
      <c r="B108" s="1">
        <f>IF(DATA!O82="","",DATA!O82)</f>
        <v>47779</v>
      </c>
      <c r="C108" s="4" t="str">
        <f>IF(DATA!F82&lt;&gt;"", HYPERLINK(DATA!F82, "Link"), "")</f>
        <v>Link</v>
      </c>
      <c r="D108" t="str">
        <f>DATA!A82</f>
        <v>PWG Certificate</v>
      </c>
      <c r="E108" t="str">
        <f>DATA!E82</f>
        <v>Delta Water Engineering N.V.</v>
      </c>
      <c r="F108" t="str">
        <f>DATA!B82</f>
        <v>Filters Delta D.O.D. Open drain</v>
      </c>
      <c r="G108" s="10" t="str">
        <f>IF(DATA!C82="","",DATA!C82)</f>
        <v>Belg 25/286/32</v>
      </c>
      <c r="H108" t="str">
        <f>DATA!J82</f>
        <v>Filters and components</v>
      </c>
      <c r="I108" t="str">
        <f>DATA!L82</f>
        <v>BELGAQUA</v>
      </c>
      <c r="J108" t="str">
        <f>IF(DATA!D82="","",DATA!D82)</f>
        <v>Conform volgens EN 1717  
Conforme à la norme EN 1717</v>
      </c>
      <c r="K108" t="str">
        <f>DATA!H82</f>
        <v>European Union</v>
      </c>
    </row>
    <row r="109" spans="2:11" x14ac:dyDescent="0.25">
      <c r="B109" s="1"/>
      <c r="C109" s="5"/>
      <c r="I109" s="2"/>
    </row>
    <row r="110" spans="2:11" x14ac:dyDescent="0.25">
      <c r="B110" s="1"/>
      <c r="C110" s="5"/>
      <c r="I110" s="2"/>
    </row>
    <row r="111" spans="2:11" x14ac:dyDescent="0.25">
      <c r="B111" s="1"/>
      <c r="C111" s="5"/>
      <c r="I111" s="2"/>
    </row>
    <row r="112" spans="2:11" x14ac:dyDescent="0.25">
      <c r="B112" s="1"/>
      <c r="C112" s="5"/>
      <c r="I112" s="2"/>
    </row>
    <row r="113" spans="2:9" x14ac:dyDescent="0.25">
      <c r="B113" s="1"/>
      <c r="C113" s="5"/>
      <c r="I113" s="2"/>
    </row>
    <row r="114" spans="2:9" x14ac:dyDescent="0.25">
      <c r="B114" s="1"/>
      <c r="C114" s="5"/>
      <c r="I114" s="2"/>
    </row>
    <row r="115" spans="2:9" x14ac:dyDescent="0.25">
      <c r="B115" s="1"/>
      <c r="C115" s="5"/>
      <c r="I115" s="2"/>
    </row>
    <row r="116" spans="2:9" x14ac:dyDescent="0.25">
      <c r="B116" s="1"/>
      <c r="C116" s="5"/>
      <c r="I116" s="2"/>
    </row>
    <row r="117" spans="2:9" x14ac:dyDescent="0.25">
      <c r="B117" s="1"/>
      <c r="C117" s="5"/>
      <c r="I117" s="2"/>
    </row>
    <row r="118" spans="2:9" x14ac:dyDescent="0.25">
      <c r="B118" s="1"/>
      <c r="C118" s="5"/>
      <c r="I118" s="2"/>
    </row>
    <row r="119" spans="2:9" x14ac:dyDescent="0.25">
      <c r="B119" s="1"/>
      <c r="C119" s="5"/>
      <c r="I119" s="2"/>
    </row>
    <row r="120" spans="2:9" x14ac:dyDescent="0.25">
      <c r="B120" s="1"/>
      <c r="I120" s="2"/>
    </row>
    <row r="121" spans="2:9" x14ac:dyDescent="0.25">
      <c r="B121" s="1"/>
      <c r="I121" s="2"/>
    </row>
    <row r="122" spans="2:9" x14ac:dyDescent="0.25">
      <c r="B122" s="1"/>
      <c r="I122" s="2"/>
    </row>
    <row r="123" spans="2:9" x14ac:dyDescent="0.25">
      <c r="B123" s="1"/>
      <c r="I123" s="2"/>
    </row>
    <row r="124" spans="2:9" x14ac:dyDescent="0.25">
      <c r="B124" s="1"/>
      <c r="I124" s="2"/>
    </row>
    <row r="125" spans="2:9" x14ac:dyDescent="0.25">
      <c r="B125" s="1"/>
      <c r="I125" s="2"/>
    </row>
    <row r="126" spans="2:9" x14ac:dyDescent="0.25">
      <c r="B126" s="1"/>
      <c r="I126" s="2"/>
    </row>
    <row r="127" spans="2:9" x14ac:dyDescent="0.25">
      <c r="B127" s="1"/>
      <c r="I127" s="2"/>
    </row>
    <row r="128" spans="2:9" x14ac:dyDescent="0.25">
      <c r="B128" s="1"/>
      <c r="I128" s="2"/>
    </row>
    <row r="129" spans="2:9" x14ac:dyDescent="0.25">
      <c r="B129" s="1"/>
      <c r="I129" s="2"/>
    </row>
    <row r="130" spans="2:9" x14ac:dyDescent="0.25">
      <c r="B130" s="1"/>
      <c r="I130" s="2"/>
    </row>
    <row r="131" spans="2:9" x14ac:dyDescent="0.25">
      <c r="B131" s="1"/>
      <c r="I131" s="2"/>
    </row>
    <row r="132" spans="2:9" x14ac:dyDescent="0.25">
      <c r="B132" s="1"/>
      <c r="I132" s="2"/>
    </row>
    <row r="133" spans="2:9" x14ac:dyDescent="0.25">
      <c r="B133" s="1"/>
      <c r="I133" s="2"/>
    </row>
    <row r="134" spans="2:9" x14ac:dyDescent="0.25">
      <c r="B134" s="1"/>
      <c r="I134" s="2"/>
    </row>
    <row r="135" spans="2:9" x14ac:dyDescent="0.25">
      <c r="B135" s="1"/>
      <c r="I135" s="2"/>
    </row>
    <row r="136" spans="2:9" x14ac:dyDescent="0.25">
      <c r="B136" s="1"/>
      <c r="I136" s="2"/>
    </row>
    <row r="137" spans="2:9" x14ac:dyDescent="0.25">
      <c r="B137" s="1"/>
      <c r="I137" s="2"/>
    </row>
    <row r="138" spans="2:9" x14ac:dyDescent="0.25">
      <c r="B138" s="1"/>
      <c r="I138" s="2"/>
    </row>
    <row r="139" spans="2:9" x14ac:dyDescent="0.25">
      <c r="B139" s="1"/>
      <c r="I139" s="2"/>
    </row>
    <row r="140" spans="2:9" x14ac:dyDescent="0.25">
      <c r="B140" s="1"/>
      <c r="I140" s="2"/>
    </row>
    <row r="141" spans="2:9" x14ac:dyDescent="0.25">
      <c r="B141" s="1"/>
      <c r="I141" s="2"/>
    </row>
    <row r="142" spans="2:9" x14ac:dyDescent="0.25">
      <c r="B142" s="1"/>
      <c r="I142" s="2"/>
    </row>
    <row r="143" spans="2:9" x14ac:dyDescent="0.25">
      <c r="B143" s="1"/>
      <c r="I143" s="2"/>
    </row>
    <row r="144" spans="2:9" x14ac:dyDescent="0.25">
      <c r="B144" s="1"/>
      <c r="I144" s="2"/>
    </row>
    <row r="145" spans="2:9" x14ac:dyDescent="0.25">
      <c r="B145" s="1"/>
      <c r="I145" s="2"/>
    </row>
    <row r="146" spans="2:9" x14ac:dyDescent="0.25">
      <c r="B146" s="1"/>
      <c r="I146" s="2"/>
    </row>
    <row r="147" spans="2:9" x14ac:dyDescent="0.25">
      <c r="B147" s="1"/>
      <c r="I147" s="2"/>
    </row>
    <row r="148" spans="2:9" x14ac:dyDescent="0.25">
      <c r="B148" s="1"/>
      <c r="I148" s="2"/>
    </row>
    <row r="149" spans="2:9" x14ac:dyDescent="0.25">
      <c r="B149" s="1"/>
      <c r="I149" s="2"/>
    </row>
    <row r="150" spans="2:9" x14ac:dyDescent="0.25">
      <c r="B150" s="1"/>
      <c r="I150" s="2"/>
    </row>
    <row r="151" spans="2:9" x14ac:dyDescent="0.25">
      <c r="B151" s="1"/>
      <c r="I151" s="2"/>
    </row>
    <row r="152" spans="2:9" x14ac:dyDescent="0.25">
      <c r="B152" s="1"/>
      <c r="I152" s="2"/>
    </row>
    <row r="153" spans="2:9" x14ac:dyDescent="0.25">
      <c r="B153" s="1"/>
      <c r="I153" s="2"/>
    </row>
    <row r="154" spans="2:9" x14ac:dyDescent="0.25">
      <c r="B154" s="1"/>
      <c r="I154" s="2"/>
    </row>
    <row r="155" spans="2:9" x14ac:dyDescent="0.25">
      <c r="B155" s="1"/>
      <c r="I155" s="2"/>
    </row>
    <row r="156" spans="2:9" x14ac:dyDescent="0.25">
      <c r="B156" s="1"/>
      <c r="I156" s="2"/>
    </row>
    <row r="157" spans="2:9" x14ac:dyDescent="0.25">
      <c r="B157" s="1"/>
      <c r="I157" s="2"/>
    </row>
    <row r="158" spans="2:9" x14ac:dyDescent="0.25">
      <c r="B158" s="1"/>
      <c r="I158" s="2"/>
    </row>
    <row r="159" spans="2:9" x14ac:dyDescent="0.25">
      <c r="B159" s="1"/>
      <c r="I159" s="2"/>
    </row>
    <row r="160" spans="2:9" x14ac:dyDescent="0.25">
      <c r="B160" s="1"/>
      <c r="I160" s="2"/>
    </row>
    <row r="161" spans="2:9" x14ac:dyDescent="0.25">
      <c r="B161" s="1"/>
      <c r="I161" s="2"/>
    </row>
    <row r="162" spans="2:9" x14ac:dyDescent="0.25">
      <c r="B162" s="1"/>
      <c r="I162" s="2"/>
    </row>
    <row r="163" spans="2:9" x14ac:dyDescent="0.25">
      <c r="B163" s="1"/>
      <c r="I163" s="2"/>
    </row>
    <row r="164" spans="2:9" x14ac:dyDescent="0.25">
      <c r="B164" s="1"/>
      <c r="I164" s="2"/>
    </row>
    <row r="165" spans="2:9" x14ac:dyDescent="0.25">
      <c r="B165" s="1"/>
      <c r="I165" s="2"/>
    </row>
    <row r="166" spans="2:9" x14ac:dyDescent="0.25">
      <c r="B166" s="1"/>
      <c r="I166" s="2"/>
    </row>
    <row r="167" spans="2:9" x14ac:dyDescent="0.25">
      <c r="B167" s="1"/>
      <c r="I167" s="2"/>
    </row>
    <row r="168" spans="2:9" x14ac:dyDescent="0.25">
      <c r="B168" s="1"/>
      <c r="I168" s="2"/>
    </row>
    <row r="169" spans="2:9" x14ac:dyDescent="0.25">
      <c r="B169" s="1"/>
      <c r="I169" s="2"/>
    </row>
    <row r="170" spans="2:9" x14ac:dyDescent="0.25">
      <c r="B170" s="1"/>
      <c r="I170" s="2"/>
    </row>
    <row r="171" spans="2:9" x14ac:dyDescent="0.25">
      <c r="B171" s="1"/>
      <c r="I171" s="2"/>
    </row>
    <row r="172" spans="2:9" x14ac:dyDescent="0.25">
      <c r="B172" s="1"/>
      <c r="I172" s="2"/>
    </row>
    <row r="173" spans="2:9" x14ac:dyDescent="0.25">
      <c r="B173" s="1"/>
      <c r="I173" s="2"/>
    </row>
    <row r="174" spans="2:9" x14ac:dyDescent="0.25">
      <c r="B174" s="1"/>
      <c r="I174" s="2"/>
    </row>
    <row r="175" spans="2:9" x14ac:dyDescent="0.25">
      <c r="B175" s="1"/>
      <c r="I175" s="2"/>
    </row>
    <row r="176" spans="2:9" x14ac:dyDescent="0.25">
      <c r="B176" s="1"/>
      <c r="I176" s="2"/>
    </row>
    <row r="177" spans="2:9" x14ac:dyDescent="0.25">
      <c r="B177" s="1"/>
      <c r="I177" s="2"/>
    </row>
    <row r="178" spans="2:9" x14ac:dyDescent="0.25">
      <c r="B178" s="1"/>
      <c r="I178" s="2"/>
    </row>
    <row r="179" spans="2:9" x14ac:dyDescent="0.25">
      <c r="B179" s="1"/>
      <c r="I179" s="2"/>
    </row>
    <row r="180" spans="2:9" x14ac:dyDescent="0.25">
      <c r="B180" s="1"/>
      <c r="I180" s="2"/>
    </row>
    <row r="181" spans="2:9" x14ac:dyDescent="0.25">
      <c r="B181" s="1"/>
      <c r="I181" s="2"/>
    </row>
    <row r="182" spans="2:9" x14ac:dyDescent="0.25">
      <c r="B182" s="1"/>
      <c r="I182" s="2"/>
    </row>
    <row r="183" spans="2:9" x14ac:dyDescent="0.25">
      <c r="B183" s="1"/>
      <c r="I183" s="2"/>
    </row>
    <row r="184" spans="2:9" x14ac:dyDescent="0.25">
      <c r="B184" s="1"/>
      <c r="I184" s="2"/>
    </row>
    <row r="185" spans="2:9" x14ac:dyDescent="0.25">
      <c r="B185" s="1"/>
      <c r="I185" s="2"/>
    </row>
    <row r="186" spans="2:9" x14ac:dyDescent="0.25">
      <c r="B186" s="1"/>
      <c r="I186" s="2"/>
    </row>
    <row r="187" spans="2:9" x14ac:dyDescent="0.25">
      <c r="B187" s="1"/>
      <c r="I187" s="2"/>
    </row>
    <row r="188" spans="2:9" x14ac:dyDescent="0.25">
      <c r="B188" s="1"/>
      <c r="I188" s="2"/>
    </row>
    <row r="189" spans="2:9" x14ac:dyDescent="0.25">
      <c r="B189" s="1"/>
      <c r="I189" s="2"/>
    </row>
    <row r="190" spans="2:9" x14ac:dyDescent="0.25">
      <c r="B190" s="1"/>
      <c r="I190" s="2"/>
    </row>
    <row r="191" spans="2:9" x14ac:dyDescent="0.25">
      <c r="B191" s="1"/>
      <c r="I191" s="2"/>
    </row>
    <row r="192" spans="2:9" x14ac:dyDescent="0.25">
      <c r="B192" s="1"/>
      <c r="I192" s="2"/>
    </row>
    <row r="193" spans="2:9" x14ac:dyDescent="0.25">
      <c r="B193" s="1"/>
      <c r="I193" s="2"/>
    </row>
    <row r="194" spans="2:9" x14ac:dyDescent="0.25">
      <c r="B194" s="1"/>
      <c r="I194" s="2"/>
    </row>
    <row r="195" spans="2:9" x14ac:dyDescent="0.25">
      <c r="B195" s="1"/>
      <c r="I195" s="2"/>
    </row>
    <row r="196" spans="2:9" x14ac:dyDescent="0.25">
      <c r="B196" s="1"/>
      <c r="I196" s="2"/>
    </row>
    <row r="197" spans="2:9" x14ac:dyDescent="0.25">
      <c r="B197" s="1"/>
      <c r="I197" s="2"/>
    </row>
    <row r="198" spans="2:9" x14ac:dyDescent="0.25">
      <c r="B198" s="1"/>
      <c r="I198" s="2"/>
    </row>
    <row r="199" spans="2:9" x14ac:dyDescent="0.25">
      <c r="B199" s="1"/>
      <c r="I199" s="2"/>
    </row>
  </sheetData>
  <sheetProtection selectLockedCells="1" selectUnlockedCells="1"/>
  <conditionalFormatting sqref="B2:K108">
    <cfRule type="expression" dxfId="5" priority="5">
      <formula>$B2&lt;TODAY()</formula>
    </cfRule>
    <cfRule type="expression" dxfId="4" priority="6">
      <formula>$B2&lt;TODAY()+180</formula>
    </cfRule>
  </conditionalFormatting>
  <pageMargins left="0.75" right="0.75" top="1" bottom="1" header="0.5" footer="0.5"/>
  <pageSetup paperSize="9" orientation="landscape" r:id="rId1"/>
  <drawing r:id="rId2"/>
  <legacyDrawing r:id="rId3"/>
  <tableParts count="1">
    <tablePart r:id="rId4"/>
  </tableParts>
  <extLst>
    <ext xmlns:x15="http://schemas.microsoft.com/office/spreadsheetml/2010/11/main" uri="{3A4CF648-6AED-40f4-86FF-DC5316D8AED3}">
      <x14:slicerList xmlns:x14="http://schemas.microsoft.com/office/spreadsheetml/2009/9/main">
        <x14:slicer r:id="rId5"/>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9EE60-3CAD-4E3E-8EF1-B3A552C55F18}">
  <dimension ref="A1:T149"/>
  <sheetViews>
    <sheetView topLeftCell="J1" zoomScale="115" zoomScaleNormal="115" workbookViewId="0">
      <selection activeCell="O3" sqref="O3"/>
    </sheetView>
  </sheetViews>
  <sheetFormatPr defaultRowHeight="15" x14ac:dyDescent="0.25"/>
  <cols>
    <col min="1" max="1" width="24.42578125" bestFit="1" customWidth="1"/>
    <col min="2" max="2" width="64.5703125" bestFit="1" customWidth="1"/>
    <col min="3" max="3" width="37.7109375" bestFit="1" customWidth="1"/>
    <col min="4" max="4" width="255.7109375" bestFit="1" customWidth="1"/>
    <col min="5" max="5" width="27.42578125" bestFit="1" customWidth="1"/>
    <col min="6" max="6" width="249.5703125" bestFit="1" customWidth="1"/>
    <col min="7" max="7" width="25.28515625" customWidth="1"/>
    <col min="8" max="8" width="45.85546875" customWidth="1"/>
    <col min="9" max="9" width="48" customWidth="1"/>
    <col min="10" max="10" width="26.140625" bestFit="1" customWidth="1"/>
    <col min="11" max="11" width="11" customWidth="1"/>
    <col min="12" max="12" width="26.7109375" bestFit="1" customWidth="1"/>
    <col min="13" max="13" width="26.85546875" customWidth="1"/>
    <col min="14" max="14" width="17.5703125" customWidth="1"/>
    <col min="15" max="15" width="30.140625" customWidth="1"/>
    <col min="16" max="16" width="30.28515625" customWidth="1"/>
    <col min="17" max="17" width="24.7109375" customWidth="1"/>
    <col min="18" max="18" width="30.85546875" customWidth="1"/>
    <col min="19" max="19" width="42.28515625" customWidth="1"/>
    <col min="20" max="20" width="51.7109375" bestFit="1" customWidth="1"/>
  </cols>
  <sheetData>
    <row r="1" spans="1:20" x14ac:dyDescent="0.25">
      <c r="A1" s="12" t="s">
        <v>3</v>
      </c>
      <c r="B1" s="12" t="s">
        <v>5</v>
      </c>
      <c r="C1" s="12" t="s">
        <v>6</v>
      </c>
      <c r="D1" s="12" t="s">
        <v>9</v>
      </c>
      <c r="E1" s="12" t="s">
        <v>4</v>
      </c>
      <c r="F1" s="12" t="s">
        <v>11</v>
      </c>
      <c r="G1" s="12" t="s">
        <v>12</v>
      </c>
      <c r="H1" s="12" t="s">
        <v>13</v>
      </c>
      <c r="I1" s="12" t="s">
        <v>14</v>
      </c>
      <c r="J1" s="12" t="s">
        <v>7</v>
      </c>
      <c r="K1" s="12" t="s">
        <v>15</v>
      </c>
      <c r="L1" s="12" t="s">
        <v>8</v>
      </c>
      <c r="M1" s="12" t="s">
        <v>16</v>
      </c>
      <c r="N1" s="12" t="s">
        <v>17</v>
      </c>
      <c r="O1" s="12" t="s">
        <v>18</v>
      </c>
      <c r="P1" s="12" t="s">
        <v>19</v>
      </c>
      <c r="Q1" s="12" t="s">
        <v>20</v>
      </c>
      <c r="R1" s="12" t="s">
        <v>21</v>
      </c>
      <c r="S1" s="12" t="s">
        <v>22</v>
      </c>
      <c r="T1" s="12" t="s">
        <v>23</v>
      </c>
    </row>
    <row r="2" spans="1:20" x14ac:dyDescent="0.25">
      <c r="A2" s="6" t="s">
        <v>24</v>
      </c>
      <c r="B2" s="6" t="s">
        <v>25</v>
      </c>
      <c r="C2" s="20" t="s">
        <v>26</v>
      </c>
      <c r="D2" s="6" t="s">
        <v>27</v>
      </c>
      <c r="E2" s="6" t="s">
        <v>28</v>
      </c>
      <c r="F2" s="6" t="s">
        <v>29</v>
      </c>
      <c r="G2" s="6" t="s">
        <v>30</v>
      </c>
      <c r="H2" s="6" t="s">
        <v>31</v>
      </c>
      <c r="I2" s="6"/>
      <c r="J2" s="6" t="s">
        <v>32</v>
      </c>
      <c r="K2" s="6"/>
      <c r="L2" s="6" t="s">
        <v>33</v>
      </c>
      <c r="M2" s="7">
        <v>44854</v>
      </c>
      <c r="N2" s="6" t="s">
        <v>34</v>
      </c>
      <c r="O2" s="7">
        <v>45006</v>
      </c>
      <c r="P2" s="7"/>
      <c r="Q2" s="6"/>
      <c r="R2" s="6" t="s">
        <v>35</v>
      </c>
      <c r="S2" s="6"/>
      <c r="T2" s="6"/>
    </row>
    <row r="3" spans="1:20" x14ac:dyDescent="0.25">
      <c r="A3" s="6" t="s">
        <v>24</v>
      </c>
      <c r="B3" s="6" t="s">
        <v>36</v>
      </c>
      <c r="C3" s="55" t="s">
        <v>37</v>
      </c>
      <c r="D3" s="6"/>
      <c r="E3" s="6" t="s">
        <v>38</v>
      </c>
      <c r="F3" s="54" t="s">
        <v>39</v>
      </c>
      <c r="G3" s="6" t="s">
        <v>30</v>
      </c>
      <c r="H3" s="6" t="s">
        <v>40</v>
      </c>
      <c r="I3" s="54"/>
      <c r="J3" s="6" t="s">
        <v>32</v>
      </c>
      <c r="K3" s="54"/>
      <c r="L3" s="6" t="s">
        <v>41</v>
      </c>
      <c r="M3" s="7">
        <v>44901</v>
      </c>
      <c r="N3" s="6" t="s">
        <v>34</v>
      </c>
      <c r="O3" s="7">
        <v>45436</v>
      </c>
      <c r="P3" s="54"/>
      <c r="Q3" s="56">
        <v>45400</v>
      </c>
      <c r="R3" s="6" t="s">
        <v>35</v>
      </c>
      <c r="S3" s="54"/>
      <c r="T3" s="54" t="s">
        <v>42</v>
      </c>
    </row>
    <row r="4" spans="1:20" x14ac:dyDescent="0.25">
      <c r="A4" s="6" t="s">
        <v>24</v>
      </c>
      <c r="B4" s="6" t="s">
        <v>43</v>
      </c>
      <c r="C4" s="55" t="s">
        <v>44</v>
      </c>
      <c r="D4" s="6"/>
      <c r="E4" s="6" t="s">
        <v>38</v>
      </c>
      <c r="F4" s="54" t="s">
        <v>45</v>
      </c>
      <c r="G4" s="6" t="s">
        <v>30</v>
      </c>
      <c r="H4" s="6" t="s">
        <v>40</v>
      </c>
      <c r="I4" s="54"/>
      <c r="J4" s="6" t="s">
        <v>32</v>
      </c>
      <c r="K4" s="54"/>
      <c r="L4" s="6" t="s">
        <v>41</v>
      </c>
      <c r="M4" s="7">
        <v>44901</v>
      </c>
      <c r="N4" s="6" t="s">
        <v>34</v>
      </c>
      <c r="O4" s="7">
        <v>45436</v>
      </c>
      <c r="P4" s="54"/>
      <c r="Q4" s="56">
        <v>45400</v>
      </c>
      <c r="R4" s="6" t="s">
        <v>35</v>
      </c>
      <c r="S4" s="54"/>
      <c r="T4" s="54" t="s">
        <v>42</v>
      </c>
    </row>
    <row r="5" spans="1:20" x14ac:dyDescent="0.25">
      <c r="A5" s="6" t="s">
        <v>24</v>
      </c>
      <c r="B5" s="6" t="s">
        <v>46</v>
      </c>
      <c r="C5" s="55" t="s">
        <v>47</v>
      </c>
      <c r="D5" s="6"/>
      <c r="E5" s="6" t="s">
        <v>38</v>
      </c>
      <c r="F5" s="54" t="s">
        <v>48</v>
      </c>
      <c r="G5" s="6" t="s">
        <v>30</v>
      </c>
      <c r="H5" s="6" t="s">
        <v>40</v>
      </c>
      <c r="I5" s="54"/>
      <c r="J5" s="6" t="s">
        <v>32</v>
      </c>
      <c r="K5" s="54"/>
      <c r="L5" s="6" t="s">
        <v>41</v>
      </c>
      <c r="M5" s="7">
        <v>44901</v>
      </c>
      <c r="N5" s="6" t="s">
        <v>34</v>
      </c>
      <c r="O5" s="7">
        <v>45436</v>
      </c>
      <c r="P5" s="54"/>
      <c r="Q5" s="56">
        <v>45400</v>
      </c>
      <c r="R5" s="6" t="s">
        <v>35</v>
      </c>
      <c r="S5" s="54"/>
      <c r="T5" s="54" t="s">
        <v>42</v>
      </c>
    </row>
    <row r="6" spans="1:20" x14ac:dyDescent="0.25">
      <c r="A6" s="6" t="s">
        <v>24</v>
      </c>
      <c r="B6" s="6" t="s">
        <v>49</v>
      </c>
      <c r="C6" s="55" t="s">
        <v>50</v>
      </c>
      <c r="D6" s="6"/>
      <c r="E6" s="6" t="s">
        <v>38</v>
      </c>
      <c r="F6" s="54" t="s">
        <v>51</v>
      </c>
      <c r="G6" s="6" t="s">
        <v>30</v>
      </c>
      <c r="H6" s="6" t="s">
        <v>40</v>
      </c>
      <c r="I6" s="54"/>
      <c r="J6" s="6" t="s">
        <v>32</v>
      </c>
      <c r="K6" s="54"/>
      <c r="L6" s="6" t="s">
        <v>41</v>
      </c>
      <c r="M6" s="7">
        <v>44901</v>
      </c>
      <c r="N6" s="6" t="s">
        <v>34</v>
      </c>
      <c r="O6" s="7">
        <v>45436</v>
      </c>
      <c r="P6" s="54"/>
      <c r="Q6" s="56">
        <v>45400</v>
      </c>
      <c r="R6" s="6" t="s">
        <v>35</v>
      </c>
      <c r="S6" s="54"/>
      <c r="T6" s="54" t="s">
        <v>42</v>
      </c>
    </row>
    <row r="7" spans="1:20" x14ac:dyDescent="0.25">
      <c r="A7" s="6" t="s">
        <v>24</v>
      </c>
      <c r="B7" s="6" t="s">
        <v>52</v>
      </c>
      <c r="C7" s="20" t="s">
        <v>53</v>
      </c>
      <c r="D7" s="6"/>
      <c r="E7" s="6" t="s">
        <v>38</v>
      </c>
      <c r="F7" s="6" t="s">
        <v>54</v>
      </c>
      <c r="G7" s="6" t="s">
        <v>30</v>
      </c>
      <c r="H7" s="6" t="s">
        <v>40</v>
      </c>
      <c r="I7" s="6"/>
      <c r="J7" s="6" t="s">
        <v>32</v>
      </c>
      <c r="K7" s="6"/>
      <c r="L7" s="6" t="s">
        <v>41</v>
      </c>
      <c r="M7" s="7">
        <v>44901</v>
      </c>
      <c r="N7" s="6" t="s">
        <v>34</v>
      </c>
      <c r="O7" s="7">
        <v>45436</v>
      </c>
      <c r="P7" s="6"/>
      <c r="Q7" s="7">
        <v>45400</v>
      </c>
      <c r="R7" s="6" t="s">
        <v>35</v>
      </c>
      <c r="S7" s="6"/>
      <c r="T7" s="6" t="s">
        <v>42</v>
      </c>
    </row>
    <row r="8" spans="1:20" s="41" customFormat="1" x14ac:dyDescent="0.25">
      <c r="A8" s="6" t="s">
        <v>55</v>
      </c>
      <c r="B8" s="6" t="s">
        <v>64</v>
      </c>
      <c r="C8" s="55" t="s">
        <v>65</v>
      </c>
      <c r="D8" s="6" t="s">
        <v>66</v>
      </c>
      <c r="E8" s="6" t="s">
        <v>56</v>
      </c>
      <c r="F8" s="31" t="s">
        <v>67</v>
      </c>
      <c r="G8" s="6" t="s">
        <v>30</v>
      </c>
      <c r="H8" s="6" t="s">
        <v>40</v>
      </c>
      <c r="I8" s="54"/>
      <c r="J8" s="6" t="s">
        <v>57</v>
      </c>
      <c r="K8" s="54"/>
      <c r="L8" s="6" t="s">
        <v>41</v>
      </c>
      <c r="M8" s="7">
        <v>44504</v>
      </c>
      <c r="N8" s="6" t="s">
        <v>34</v>
      </c>
      <c r="O8" s="7">
        <v>46330</v>
      </c>
      <c r="P8" s="54"/>
      <c r="Q8" s="56">
        <v>45965</v>
      </c>
      <c r="R8" s="6" t="s">
        <v>35</v>
      </c>
      <c r="S8" s="54"/>
      <c r="T8" s="54" t="s">
        <v>42</v>
      </c>
    </row>
    <row r="9" spans="1:20" s="41" customFormat="1" x14ac:dyDescent="0.25">
      <c r="A9" s="6" t="s">
        <v>24</v>
      </c>
      <c r="B9" s="6" t="s">
        <v>68</v>
      </c>
      <c r="C9" s="47" t="s">
        <v>69</v>
      </c>
      <c r="D9" s="6" t="s">
        <v>70</v>
      </c>
      <c r="E9" s="6" t="s">
        <v>28</v>
      </c>
      <c r="F9" s="31" t="s">
        <v>71</v>
      </c>
      <c r="G9" s="6" t="s">
        <v>30</v>
      </c>
      <c r="H9" s="6" t="s">
        <v>40</v>
      </c>
      <c r="I9" s="6"/>
      <c r="J9" s="6" t="s">
        <v>32</v>
      </c>
      <c r="K9" s="6"/>
      <c r="L9" s="6" t="s">
        <v>41</v>
      </c>
      <c r="M9" s="7">
        <v>44537</v>
      </c>
      <c r="N9" s="6" t="s">
        <v>34</v>
      </c>
      <c r="O9" s="7">
        <v>46363</v>
      </c>
      <c r="P9" s="6"/>
      <c r="Q9" s="7">
        <v>45998</v>
      </c>
      <c r="R9" s="6" t="s">
        <v>35</v>
      </c>
      <c r="S9" s="6"/>
      <c r="T9" s="6" t="s">
        <v>42</v>
      </c>
    </row>
    <row r="10" spans="1:20" x14ac:dyDescent="0.25">
      <c r="A10" s="6" t="s">
        <v>72</v>
      </c>
      <c r="B10" s="6" t="s">
        <v>73</v>
      </c>
      <c r="C10" s="20" t="s">
        <v>74</v>
      </c>
      <c r="D10" s="6" t="s">
        <v>75</v>
      </c>
      <c r="E10" s="6" t="s">
        <v>28</v>
      </c>
      <c r="F10" s="9" t="s">
        <v>76</v>
      </c>
      <c r="G10" s="6" t="s">
        <v>30</v>
      </c>
      <c r="H10" s="6" t="s">
        <v>40</v>
      </c>
      <c r="I10" s="6"/>
      <c r="J10" s="6" t="s">
        <v>32</v>
      </c>
      <c r="K10" s="6"/>
      <c r="L10" s="6" t="s">
        <v>41</v>
      </c>
      <c r="M10" s="7">
        <v>44537</v>
      </c>
      <c r="N10" s="6" t="s">
        <v>34</v>
      </c>
      <c r="O10" s="7">
        <v>46363</v>
      </c>
      <c r="P10" s="6"/>
      <c r="Q10" s="7">
        <v>45998</v>
      </c>
      <c r="R10" s="6" t="s">
        <v>35</v>
      </c>
      <c r="S10" s="6"/>
      <c r="T10" s="6" t="s">
        <v>42</v>
      </c>
    </row>
    <row r="11" spans="1:20" x14ac:dyDescent="0.25">
      <c r="A11" s="6" t="s">
        <v>24</v>
      </c>
      <c r="B11" s="6" t="s">
        <v>77</v>
      </c>
      <c r="C11" s="20" t="s">
        <v>78</v>
      </c>
      <c r="D11" s="6" t="s">
        <v>79</v>
      </c>
      <c r="E11" s="6" t="s">
        <v>28</v>
      </c>
      <c r="F11" s="9" t="s">
        <v>80</v>
      </c>
      <c r="G11" s="6" t="s">
        <v>30</v>
      </c>
      <c r="H11" s="6" t="s">
        <v>40</v>
      </c>
      <c r="I11" s="6"/>
      <c r="J11" s="6" t="s">
        <v>32</v>
      </c>
      <c r="K11" s="6"/>
      <c r="L11" s="6" t="s">
        <v>41</v>
      </c>
      <c r="M11" s="7">
        <v>44537</v>
      </c>
      <c r="N11" s="6" t="s">
        <v>34</v>
      </c>
      <c r="O11" s="7">
        <v>46363</v>
      </c>
      <c r="P11" s="6"/>
      <c r="Q11" s="7">
        <v>45998</v>
      </c>
      <c r="R11" s="6" t="s">
        <v>35</v>
      </c>
      <c r="S11" s="6"/>
      <c r="T11" s="6" t="s">
        <v>42</v>
      </c>
    </row>
    <row r="12" spans="1:20" x14ac:dyDescent="0.25">
      <c r="A12" s="6" t="s">
        <v>24</v>
      </c>
      <c r="B12" s="6" t="s">
        <v>81</v>
      </c>
      <c r="C12" s="20" t="s">
        <v>82</v>
      </c>
      <c r="D12" s="6" t="s">
        <v>83</v>
      </c>
      <c r="E12" s="6" t="s">
        <v>28</v>
      </c>
      <c r="F12" s="9" t="s">
        <v>84</v>
      </c>
      <c r="G12" s="6" t="s">
        <v>30</v>
      </c>
      <c r="H12" s="6" t="s">
        <v>40</v>
      </c>
      <c r="I12" s="6"/>
      <c r="J12" s="6" t="s">
        <v>32</v>
      </c>
      <c r="K12" s="6"/>
      <c r="L12" s="6" t="s">
        <v>41</v>
      </c>
      <c r="M12" s="7">
        <v>44537</v>
      </c>
      <c r="N12" s="6" t="s">
        <v>34</v>
      </c>
      <c r="O12" s="7">
        <v>46363</v>
      </c>
      <c r="P12" s="6"/>
      <c r="Q12" s="7">
        <v>45998</v>
      </c>
      <c r="R12" s="6" t="s">
        <v>35</v>
      </c>
      <c r="S12" s="6"/>
      <c r="T12" s="6" t="s">
        <v>42</v>
      </c>
    </row>
    <row r="13" spans="1:20" x14ac:dyDescent="0.25">
      <c r="A13" s="6" t="s">
        <v>72</v>
      </c>
      <c r="B13" s="6" t="s">
        <v>85</v>
      </c>
      <c r="C13" s="20" t="s">
        <v>86</v>
      </c>
      <c r="D13" s="6" t="s">
        <v>87</v>
      </c>
      <c r="E13" s="6" t="s">
        <v>28</v>
      </c>
      <c r="F13" s="9" t="s">
        <v>76</v>
      </c>
      <c r="G13" s="6" t="s">
        <v>30</v>
      </c>
      <c r="H13" s="6" t="s">
        <v>40</v>
      </c>
      <c r="I13" s="6"/>
      <c r="J13" s="6" t="s">
        <v>32</v>
      </c>
      <c r="K13" s="6"/>
      <c r="L13" s="6" t="s">
        <v>41</v>
      </c>
      <c r="M13" s="7">
        <v>44537</v>
      </c>
      <c r="N13" s="6" t="s">
        <v>34</v>
      </c>
      <c r="O13" s="7">
        <v>46363</v>
      </c>
      <c r="P13" s="6"/>
      <c r="Q13" s="7">
        <v>45998</v>
      </c>
      <c r="R13" s="6" t="s">
        <v>35</v>
      </c>
      <c r="S13" s="6"/>
      <c r="T13" s="6" t="s">
        <v>42</v>
      </c>
    </row>
    <row r="14" spans="1:20" x14ac:dyDescent="0.25">
      <c r="A14" s="6" t="s">
        <v>24</v>
      </c>
      <c r="B14" s="6" t="s">
        <v>88</v>
      </c>
      <c r="C14" s="55" t="s">
        <v>89</v>
      </c>
      <c r="D14" s="6" t="s">
        <v>90</v>
      </c>
      <c r="E14" s="6" t="s">
        <v>28</v>
      </c>
      <c r="F14" s="9" t="s">
        <v>91</v>
      </c>
      <c r="G14" s="6" t="s">
        <v>30</v>
      </c>
      <c r="H14" s="6" t="s">
        <v>40</v>
      </c>
      <c r="I14" s="54"/>
      <c r="J14" s="6" t="s">
        <v>32</v>
      </c>
      <c r="K14" s="54"/>
      <c r="L14" s="6" t="s">
        <v>41</v>
      </c>
      <c r="M14" s="7">
        <v>44537</v>
      </c>
      <c r="N14" s="6" t="s">
        <v>34</v>
      </c>
      <c r="O14" s="7">
        <v>46363</v>
      </c>
      <c r="P14" s="54"/>
      <c r="Q14" s="56">
        <v>45998</v>
      </c>
      <c r="R14" s="6" t="s">
        <v>35</v>
      </c>
      <c r="S14" s="54"/>
      <c r="T14" s="6" t="s">
        <v>42</v>
      </c>
    </row>
    <row r="15" spans="1:20" x14ac:dyDescent="0.25">
      <c r="A15" s="6" t="s">
        <v>24</v>
      </c>
      <c r="B15" s="6" t="s">
        <v>25</v>
      </c>
      <c r="C15" s="20" t="s">
        <v>92</v>
      </c>
      <c r="D15" s="6" t="s">
        <v>93</v>
      </c>
      <c r="E15" s="6" t="s">
        <v>28</v>
      </c>
      <c r="F15" s="9" t="s">
        <v>94</v>
      </c>
      <c r="G15" s="6" t="s">
        <v>30</v>
      </c>
      <c r="H15" s="6" t="s">
        <v>95</v>
      </c>
      <c r="I15" s="6"/>
      <c r="J15" s="6" t="s">
        <v>32</v>
      </c>
      <c r="K15" s="6"/>
      <c r="L15" s="6" t="s">
        <v>96</v>
      </c>
      <c r="M15" s="7">
        <v>44540</v>
      </c>
      <c r="N15" s="6" t="s">
        <v>34</v>
      </c>
      <c r="O15" s="7">
        <v>46365</v>
      </c>
      <c r="P15" s="6"/>
      <c r="Q15" s="7">
        <v>46000</v>
      </c>
      <c r="R15" s="6" t="s">
        <v>35</v>
      </c>
      <c r="S15" s="6"/>
      <c r="T15" s="6" t="s">
        <v>42</v>
      </c>
    </row>
    <row r="16" spans="1:20" x14ac:dyDescent="0.25">
      <c r="A16" s="6" t="s">
        <v>55</v>
      </c>
      <c r="B16" s="6" t="s">
        <v>97</v>
      </c>
      <c r="C16" s="20" t="s">
        <v>98</v>
      </c>
      <c r="D16" s="6" t="s">
        <v>99</v>
      </c>
      <c r="E16" s="6" t="s">
        <v>58</v>
      </c>
      <c r="F16" s="9" t="s">
        <v>100</v>
      </c>
      <c r="G16" s="6" t="s">
        <v>30</v>
      </c>
      <c r="H16" s="6" t="s">
        <v>101</v>
      </c>
      <c r="I16" s="6"/>
      <c r="J16" s="6" t="s">
        <v>32</v>
      </c>
      <c r="K16" s="6"/>
      <c r="L16" s="6" t="s">
        <v>102</v>
      </c>
      <c r="M16" s="7">
        <v>44544</v>
      </c>
      <c r="N16" s="6" t="s">
        <v>34</v>
      </c>
      <c r="O16" s="7">
        <v>46369</v>
      </c>
      <c r="P16" s="6"/>
      <c r="Q16" s="7">
        <v>46004</v>
      </c>
      <c r="R16" s="6" t="s">
        <v>35</v>
      </c>
      <c r="S16" s="6"/>
      <c r="T16" s="6" t="s">
        <v>42</v>
      </c>
    </row>
    <row r="17" spans="1:20" x14ac:dyDescent="0.25">
      <c r="A17" s="6" t="s">
        <v>55</v>
      </c>
      <c r="B17" s="6" t="s">
        <v>103</v>
      </c>
      <c r="C17" s="20" t="s">
        <v>104</v>
      </c>
      <c r="D17" s="6" t="s">
        <v>105</v>
      </c>
      <c r="E17" s="6" t="s">
        <v>58</v>
      </c>
      <c r="F17" s="9" t="s">
        <v>106</v>
      </c>
      <c r="G17" s="6" t="s">
        <v>30</v>
      </c>
      <c r="H17" s="6" t="s">
        <v>101</v>
      </c>
      <c r="I17" s="6"/>
      <c r="J17" s="6" t="s">
        <v>57</v>
      </c>
      <c r="K17" s="6"/>
      <c r="L17" s="6" t="s">
        <v>102</v>
      </c>
      <c r="M17" s="7">
        <v>44552</v>
      </c>
      <c r="N17" s="6" t="s">
        <v>34</v>
      </c>
      <c r="O17" s="7">
        <v>46377</v>
      </c>
      <c r="P17" s="6"/>
      <c r="Q17" s="7">
        <v>46012</v>
      </c>
      <c r="R17" s="6" t="s">
        <v>35</v>
      </c>
      <c r="S17" s="6"/>
      <c r="T17" s="6" t="s">
        <v>42</v>
      </c>
    </row>
    <row r="18" spans="1:20" x14ac:dyDescent="0.25">
      <c r="A18" s="6" t="s">
        <v>55</v>
      </c>
      <c r="B18" s="6" t="s">
        <v>107</v>
      </c>
      <c r="C18" s="20" t="s">
        <v>108</v>
      </c>
      <c r="D18" s="6" t="s">
        <v>109</v>
      </c>
      <c r="E18" s="6" t="s">
        <v>58</v>
      </c>
      <c r="F18" s="9" t="s">
        <v>110</v>
      </c>
      <c r="G18" s="6" t="s">
        <v>30</v>
      </c>
      <c r="H18" s="6" t="s">
        <v>101</v>
      </c>
      <c r="I18" s="6"/>
      <c r="J18" s="6" t="s">
        <v>57</v>
      </c>
      <c r="K18" s="6"/>
      <c r="L18" s="6" t="s">
        <v>102</v>
      </c>
      <c r="M18" s="7">
        <v>44552</v>
      </c>
      <c r="N18" s="6" t="s">
        <v>34</v>
      </c>
      <c r="O18" s="7">
        <v>46377</v>
      </c>
      <c r="P18" s="6"/>
      <c r="Q18" s="7">
        <v>46012</v>
      </c>
      <c r="R18" s="6" t="s">
        <v>35</v>
      </c>
      <c r="S18" s="6"/>
      <c r="T18" s="6" t="s">
        <v>42</v>
      </c>
    </row>
    <row r="19" spans="1:20" ht="45" x14ac:dyDescent="0.25">
      <c r="A19" s="6" t="s">
        <v>55</v>
      </c>
      <c r="B19" s="6" t="s">
        <v>111</v>
      </c>
      <c r="C19" s="21" t="s">
        <v>112</v>
      </c>
      <c r="D19" s="29" t="s">
        <v>113</v>
      </c>
      <c r="E19" s="6" t="s">
        <v>56</v>
      </c>
      <c r="F19" s="9" t="s">
        <v>114</v>
      </c>
      <c r="G19" s="11" t="s">
        <v>30</v>
      </c>
      <c r="H19" s="6" t="s">
        <v>40</v>
      </c>
      <c r="I19" s="14"/>
      <c r="J19" s="6" t="s">
        <v>63</v>
      </c>
      <c r="K19" s="14"/>
      <c r="L19" s="6" t="s">
        <v>41</v>
      </c>
      <c r="M19" s="7">
        <v>44578</v>
      </c>
      <c r="N19" s="6" t="s">
        <v>34</v>
      </c>
      <c r="O19" s="7">
        <v>46404</v>
      </c>
      <c r="P19" s="14"/>
      <c r="Q19" s="14"/>
      <c r="R19" s="14" t="s">
        <v>35</v>
      </c>
      <c r="S19" s="14"/>
      <c r="T19" s="14"/>
    </row>
    <row r="20" spans="1:20" ht="135" x14ac:dyDescent="0.25">
      <c r="A20" s="6" t="s">
        <v>55</v>
      </c>
      <c r="B20" s="6" t="s">
        <v>115</v>
      </c>
      <c r="C20" s="21" t="s">
        <v>116</v>
      </c>
      <c r="D20" s="15" t="s">
        <v>117</v>
      </c>
      <c r="E20" s="6" t="s">
        <v>56</v>
      </c>
      <c r="F20" s="9" t="s">
        <v>118</v>
      </c>
      <c r="G20" s="11" t="s">
        <v>30</v>
      </c>
      <c r="H20" s="6" t="s">
        <v>40</v>
      </c>
      <c r="I20" s="14"/>
      <c r="J20" s="6" t="s">
        <v>63</v>
      </c>
      <c r="K20" s="14"/>
      <c r="L20" s="6" t="s">
        <v>41</v>
      </c>
      <c r="M20" s="7">
        <v>44578</v>
      </c>
      <c r="N20" s="6" t="s">
        <v>34</v>
      </c>
      <c r="O20" s="7">
        <v>46404</v>
      </c>
      <c r="P20" s="14"/>
      <c r="Q20" s="14"/>
      <c r="R20" s="14" t="s">
        <v>35</v>
      </c>
      <c r="S20" s="14"/>
      <c r="T20" s="14"/>
    </row>
    <row r="21" spans="1:20" x14ac:dyDescent="0.25">
      <c r="A21" s="6" t="s">
        <v>55</v>
      </c>
      <c r="B21" s="6" t="s">
        <v>119</v>
      </c>
      <c r="C21" s="20" t="s">
        <v>120</v>
      </c>
      <c r="D21" s="6" t="s">
        <v>121</v>
      </c>
      <c r="E21" s="6" t="s">
        <v>56</v>
      </c>
      <c r="F21" s="9" t="s">
        <v>122</v>
      </c>
      <c r="G21" s="6" t="s">
        <v>30</v>
      </c>
      <c r="H21" s="6" t="s">
        <v>40</v>
      </c>
      <c r="I21" s="6"/>
      <c r="J21" s="6" t="s">
        <v>123</v>
      </c>
      <c r="K21" s="6"/>
      <c r="L21" s="6" t="s">
        <v>41</v>
      </c>
      <c r="M21" s="7">
        <v>44869</v>
      </c>
      <c r="N21" s="6" t="s">
        <v>34</v>
      </c>
      <c r="O21" s="7">
        <v>46446</v>
      </c>
      <c r="P21" s="6"/>
      <c r="Q21" s="7">
        <v>46081</v>
      </c>
      <c r="R21" s="6" t="s">
        <v>35</v>
      </c>
      <c r="S21" s="6"/>
      <c r="T21" s="6" t="s">
        <v>42</v>
      </c>
    </row>
    <row r="22" spans="1:20" x14ac:dyDescent="0.25">
      <c r="A22" s="6" t="s">
        <v>24</v>
      </c>
      <c r="B22" s="6" t="s">
        <v>124</v>
      </c>
      <c r="C22" s="47" t="s">
        <v>125</v>
      </c>
      <c r="D22" s="45" t="s">
        <v>126</v>
      </c>
      <c r="E22" s="6" t="s">
        <v>127</v>
      </c>
      <c r="F22" s="9" t="s">
        <v>128</v>
      </c>
      <c r="G22" s="6" t="s">
        <v>30</v>
      </c>
      <c r="H22" s="6" t="s">
        <v>129</v>
      </c>
      <c r="I22" s="45"/>
      <c r="J22" s="6" t="s">
        <v>130</v>
      </c>
      <c r="K22" s="45"/>
      <c r="L22" s="6" t="s">
        <v>131</v>
      </c>
      <c r="M22" s="7">
        <v>45409</v>
      </c>
      <c r="N22" s="6" t="s">
        <v>34</v>
      </c>
      <c r="O22" s="7">
        <v>46503</v>
      </c>
      <c r="P22" s="45"/>
      <c r="Q22" s="53">
        <v>46138</v>
      </c>
      <c r="R22" s="45" t="s">
        <v>35</v>
      </c>
      <c r="S22" s="45"/>
      <c r="T22" s="45" t="s">
        <v>42</v>
      </c>
    </row>
    <row r="23" spans="1:20" x14ac:dyDescent="0.25">
      <c r="A23" s="6" t="s">
        <v>55</v>
      </c>
      <c r="B23" s="6" t="s">
        <v>132</v>
      </c>
      <c r="C23" s="21" t="s">
        <v>133</v>
      </c>
      <c r="D23" s="15" t="s">
        <v>134</v>
      </c>
      <c r="E23" s="6" t="s">
        <v>58</v>
      </c>
      <c r="F23" s="51" t="s">
        <v>135</v>
      </c>
      <c r="G23" s="11" t="s">
        <v>30</v>
      </c>
      <c r="H23" s="6" t="s">
        <v>101</v>
      </c>
      <c r="I23" s="14"/>
      <c r="J23" s="6" t="s">
        <v>136</v>
      </c>
      <c r="K23" s="14"/>
      <c r="L23" s="6" t="s">
        <v>41</v>
      </c>
      <c r="M23" s="7">
        <v>44662</v>
      </c>
      <c r="N23" s="6" t="s">
        <v>34</v>
      </c>
      <c r="O23" s="7">
        <v>46507</v>
      </c>
      <c r="P23" s="14"/>
      <c r="Q23" s="14"/>
      <c r="R23" s="14" t="s">
        <v>35</v>
      </c>
      <c r="S23" s="14"/>
      <c r="T23" s="14"/>
    </row>
    <row r="24" spans="1:20" x14ac:dyDescent="0.25">
      <c r="A24" s="6" t="s">
        <v>55</v>
      </c>
      <c r="B24" s="6" t="s">
        <v>132</v>
      </c>
      <c r="C24" s="21" t="s">
        <v>133</v>
      </c>
      <c r="D24" s="15" t="s">
        <v>134</v>
      </c>
      <c r="E24" s="6" t="s">
        <v>58</v>
      </c>
      <c r="F24" s="9" t="s">
        <v>137</v>
      </c>
      <c r="G24" s="11" t="s">
        <v>30</v>
      </c>
      <c r="H24" s="6" t="s">
        <v>101</v>
      </c>
      <c r="I24" s="14"/>
      <c r="J24" s="6" t="s">
        <v>136</v>
      </c>
      <c r="K24" s="14"/>
      <c r="L24" s="6" t="s">
        <v>138</v>
      </c>
      <c r="M24" s="7">
        <v>44662</v>
      </c>
      <c r="N24" s="6" t="s">
        <v>34</v>
      </c>
      <c r="O24" s="7">
        <v>46507</v>
      </c>
      <c r="P24" s="14"/>
      <c r="Q24" s="14"/>
      <c r="R24" s="14" t="s">
        <v>35</v>
      </c>
      <c r="S24" s="14"/>
      <c r="T24" s="14"/>
    </row>
    <row r="25" spans="1:20" ht="180" x14ac:dyDescent="0.25">
      <c r="A25" s="6" t="s">
        <v>24</v>
      </c>
      <c r="B25" s="46" t="str">
        <f>IF(Table6[[#This Row],[Certification No.]]&lt;&gt;"",Table6[[#This Row],[Certification No.]],"")</f>
        <v>2205103</v>
      </c>
      <c r="C25" s="20" t="s">
        <v>139</v>
      </c>
      <c r="D25" s="29" t="s">
        <v>140</v>
      </c>
      <c r="E25" s="6" t="s">
        <v>141</v>
      </c>
      <c r="F25" s="11" t="s">
        <v>142</v>
      </c>
      <c r="G25" s="6" t="s">
        <v>30</v>
      </c>
      <c r="H25" s="6" t="s">
        <v>59</v>
      </c>
      <c r="I25" s="6"/>
      <c r="J25" s="6" t="s">
        <v>143</v>
      </c>
      <c r="K25" s="6"/>
      <c r="L25" s="6" t="s">
        <v>60</v>
      </c>
      <c r="M25" s="7">
        <v>44682</v>
      </c>
      <c r="N25" s="6" t="s">
        <v>34</v>
      </c>
      <c r="O25" s="7">
        <v>46508</v>
      </c>
      <c r="P25" s="6"/>
      <c r="Q25" s="7"/>
      <c r="R25" s="6" t="s">
        <v>35</v>
      </c>
      <c r="S25" s="6"/>
      <c r="T25" s="6"/>
    </row>
    <row r="26" spans="1:20" x14ac:dyDescent="0.25">
      <c r="A26" s="6" t="s">
        <v>55</v>
      </c>
      <c r="B26" s="6" t="s">
        <v>144</v>
      </c>
      <c r="C26" s="47" t="s">
        <v>145</v>
      </c>
      <c r="D26" s="45" t="s">
        <v>146</v>
      </c>
      <c r="E26" s="6" t="s">
        <v>56</v>
      </c>
      <c r="F26" s="9" t="s">
        <v>147</v>
      </c>
      <c r="G26" s="6" t="s">
        <v>30</v>
      </c>
      <c r="H26" s="6" t="s">
        <v>40</v>
      </c>
      <c r="I26" s="45"/>
      <c r="J26" s="6" t="s">
        <v>129</v>
      </c>
      <c r="K26" s="45"/>
      <c r="L26" s="6" t="s">
        <v>41</v>
      </c>
      <c r="M26" s="7">
        <v>44739</v>
      </c>
      <c r="N26" s="6" t="s">
        <v>34</v>
      </c>
      <c r="O26" s="7">
        <v>46565</v>
      </c>
      <c r="P26" s="45"/>
      <c r="Q26" s="53">
        <v>46200</v>
      </c>
      <c r="R26" s="45" t="s">
        <v>35</v>
      </c>
      <c r="S26" s="45"/>
      <c r="T26" s="45" t="s">
        <v>42</v>
      </c>
    </row>
    <row r="27" spans="1:20" x14ac:dyDescent="0.25">
      <c r="A27" s="6" t="s">
        <v>55</v>
      </c>
      <c r="B27" s="45" t="s">
        <v>148</v>
      </c>
      <c r="C27" s="20" t="s">
        <v>149</v>
      </c>
      <c r="D27" s="6" t="s">
        <v>150</v>
      </c>
      <c r="E27" s="6" t="s">
        <v>56</v>
      </c>
      <c r="F27" s="31" t="s">
        <v>151</v>
      </c>
      <c r="G27" s="6" t="s">
        <v>30</v>
      </c>
      <c r="H27" s="6" t="s">
        <v>40</v>
      </c>
      <c r="I27" s="6"/>
      <c r="J27" s="6" t="s">
        <v>123</v>
      </c>
      <c r="K27" s="6"/>
      <c r="L27" s="6" t="s">
        <v>41</v>
      </c>
      <c r="M27" s="7">
        <v>44869</v>
      </c>
      <c r="N27" s="6" t="s">
        <v>34</v>
      </c>
      <c r="O27" s="7">
        <v>46581</v>
      </c>
      <c r="P27" s="6"/>
      <c r="Q27" s="7">
        <v>46216</v>
      </c>
      <c r="R27" s="6" t="s">
        <v>35</v>
      </c>
      <c r="S27" s="6"/>
      <c r="T27" s="6" t="s">
        <v>42</v>
      </c>
    </row>
    <row r="28" spans="1:20" x14ac:dyDescent="0.25">
      <c r="A28" s="6" t="s">
        <v>55</v>
      </c>
      <c r="B28" s="6" t="s">
        <v>152</v>
      </c>
      <c r="C28" s="20" t="s">
        <v>153</v>
      </c>
      <c r="D28" s="6" t="s">
        <v>154</v>
      </c>
      <c r="E28" s="6" t="s">
        <v>56</v>
      </c>
      <c r="F28" s="9" t="s">
        <v>155</v>
      </c>
      <c r="G28" s="6" t="s">
        <v>30</v>
      </c>
      <c r="H28" s="6" t="s">
        <v>40</v>
      </c>
      <c r="I28" s="6"/>
      <c r="J28" s="6" t="s">
        <v>123</v>
      </c>
      <c r="K28" s="6"/>
      <c r="L28" s="6" t="s">
        <v>41</v>
      </c>
      <c r="M28" s="7">
        <v>44869</v>
      </c>
      <c r="N28" s="6" t="s">
        <v>34</v>
      </c>
      <c r="O28" s="7">
        <v>46581</v>
      </c>
      <c r="P28" s="6"/>
      <c r="Q28" s="7">
        <v>46247</v>
      </c>
      <c r="R28" s="6" t="s">
        <v>35</v>
      </c>
      <c r="S28" s="6"/>
      <c r="T28" s="6" t="s">
        <v>42</v>
      </c>
    </row>
    <row r="29" spans="1:20" x14ac:dyDescent="0.25">
      <c r="A29" s="6" t="s">
        <v>24</v>
      </c>
      <c r="B29" s="6" t="s">
        <v>156</v>
      </c>
      <c r="C29" s="20" t="s">
        <v>157</v>
      </c>
      <c r="D29" s="6" t="s">
        <v>158</v>
      </c>
      <c r="E29" s="6" t="s">
        <v>28</v>
      </c>
      <c r="F29" s="9" t="s">
        <v>159</v>
      </c>
      <c r="G29" s="6" t="s">
        <v>30</v>
      </c>
      <c r="H29" s="6" t="s">
        <v>101</v>
      </c>
      <c r="I29" s="6"/>
      <c r="J29" s="6" t="s">
        <v>32</v>
      </c>
      <c r="K29" s="6"/>
      <c r="L29" s="6" t="s">
        <v>160</v>
      </c>
      <c r="M29" s="7">
        <v>45413</v>
      </c>
      <c r="N29" s="6" t="s">
        <v>34</v>
      </c>
      <c r="O29" s="7">
        <v>46583</v>
      </c>
      <c r="P29" s="6"/>
      <c r="Q29" s="7">
        <v>46218</v>
      </c>
      <c r="R29" s="6" t="s">
        <v>35</v>
      </c>
      <c r="S29" s="6"/>
      <c r="T29" s="6" t="s">
        <v>42</v>
      </c>
    </row>
    <row r="30" spans="1:20" x14ac:dyDescent="0.25">
      <c r="A30" s="6" t="s">
        <v>55</v>
      </c>
      <c r="B30" s="6" t="s">
        <v>161</v>
      </c>
      <c r="C30" s="20" t="s">
        <v>162</v>
      </c>
      <c r="D30" s="6" t="s">
        <v>163</v>
      </c>
      <c r="E30" s="6" t="s">
        <v>58</v>
      </c>
      <c r="F30" s="9" t="s">
        <v>164</v>
      </c>
      <c r="G30" s="6" t="s">
        <v>30</v>
      </c>
      <c r="H30" s="6" t="s">
        <v>165</v>
      </c>
      <c r="I30" s="6"/>
      <c r="J30" s="6" t="s">
        <v>32</v>
      </c>
      <c r="K30" s="6"/>
      <c r="L30" s="6" t="s">
        <v>102</v>
      </c>
      <c r="M30" s="7">
        <v>44781</v>
      </c>
      <c r="N30" s="6" t="s">
        <v>34</v>
      </c>
      <c r="O30" s="7">
        <v>46606</v>
      </c>
      <c r="P30" s="6"/>
      <c r="Q30" s="7">
        <v>46241</v>
      </c>
      <c r="R30" s="6" t="s">
        <v>35</v>
      </c>
      <c r="S30" s="6"/>
      <c r="T30" s="6" t="s">
        <v>42</v>
      </c>
    </row>
    <row r="31" spans="1:20" x14ac:dyDescent="0.25">
      <c r="A31" s="6" t="s">
        <v>55</v>
      </c>
      <c r="B31" s="6" t="s">
        <v>166</v>
      </c>
      <c r="C31" s="20" t="s">
        <v>167</v>
      </c>
      <c r="D31" s="6"/>
      <c r="E31" s="6" t="s">
        <v>56</v>
      </c>
      <c r="F31" s="51" t="s">
        <v>168</v>
      </c>
      <c r="G31" s="6" t="s">
        <v>30</v>
      </c>
      <c r="H31" s="6" t="s">
        <v>40</v>
      </c>
      <c r="I31" s="6"/>
      <c r="J31" s="6" t="s">
        <v>169</v>
      </c>
      <c r="K31" s="6"/>
      <c r="L31" s="6" t="s">
        <v>41</v>
      </c>
      <c r="M31" s="7">
        <v>44796</v>
      </c>
      <c r="N31" s="6" t="s">
        <v>34</v>
      </c>
      <c r="O31" s="7">
        <v>46622</v>
      </c>
      <c r="P31" s="6"/>
      <c r="Q31" s="7">
        <v>46257</v>
      </c>
      <c r="R31" s="6" t="s">
        <v>35</v>
      </c>
      <c r="S31" s="6"/>
      <c r="T31" s="6" t="s">
        <v>42</v>
      </c>
    </row>
    <row r="32" spans="1:20" x14ac:dyDescent="0.25">
      <c r="A32" s="6" t="s">
        <v>55</v>
      </c>
      <c r="B32" s="6" t="s">
        <v>170</v>
      </c>
      <c r="C32" s="20" t="s">
        <v>171</v>
      </c>
      <c r="D32" s="6" t="s">
        <v>172</v>
      </c>
      <c r="E32" s="6" t="s">
        <v>56</v>
      </c>
      <c r="F32" s="9" t="s">
        <v>173</v>
      </c>
      <c r="G32" s="6" t="s">
        <v>30</v>
      </c>
      <c r="H32" s="6" t="s">
        <v>40</v>
      </c>
      <c r="I32" s="6"/>
      <c r="J32" s="6" t="s">
        <v>123</v>
      </c>
      <c r="K32" s="6"/>
      <c r="L32" s="6" t="s">
        <v>41</v>
      </c>
      <c r="M32" s="7">
        <v>44869</v>
      </c>
      <c r="N32" s="6" t="s">
        <v>34</v>
      </c>
      <c r="O32" s="7">
        <v>46673</v>
      </c>
      <c r="P32" s="6"/>
      <c r="Q32" s="7">
        <v>46308</v>
      </c>
      <c r="R32" s="6" t="s">
        <v>35</v>
      </c>
      <c r="S32" s="6"/>
      <c r="T32" s="6" t="s">
        <v>42</v>
      </c>
    </row>
    <row r="33" spans="1:20" x14ac:dyDescent="0.25">
      <c r="A33" s="6" t="s">
        <v>24</v>
      </c>
      <c r="B33" s="6" t="s">
        <v>174</v>
      </c>
      <c r="C33" s="20" t="s">
        <v>175</v>
      </c>
      <c r="D33" s="6"/>
      <c r="E33" s="6" t="s">
        <v>58</v>
      </c>
      <c r="F33" s="31" t="s">
        <v>176</v>
      </c>
      <c r="G33" s="6" t="s">
        <v>30</v>
      </c>
      <c r="H33" s="6" t="s">
        <v>40</v>
      </c>
      <c r="I33" s="6"/>
      <c r="J33" s="6" t="s">
        <v>57</v>
      </c>
      <c r="K33" s="6"/>
      <c r="L33" s="6" t="s">
        <v>41</v>
      </c>
      <c r="M33" s="7">
        <v>44890</v>
      </c>
      <c r="N33" s="6" t="s">
        <v>34</v>
      </c>
      <c r="O33" s="7">
        <v>46716</v>
      </c>
      <c r="P33" s="6"/>
      <c r="Q33" s="7">
        <v>46351</v>
      </c>
      <c r="R33" s="6" t="s">
        <v>35</v>
      </c>
      <c r="S33" s="6"/>
      <c r="T33" s="6" t="s">
        <v>42</v>
      </c>
    </row>
    <row r="34" spans="1:20" x14ac:dyDescent="0.25">
      <c r="A34" s="6" t="s">
        <v>55</v>
      </c>
      <c r="B34" s="6" t="s">
        <v>177</v>
      </c>
      <c r="C34" s="20" t="s">
        <v>178</v>
      </c>
      <c r="D34" s="6" t="s">
        <v>179</v>
      </c>
      <c r="E34" s="6" t="s">
        <v>56</v>
      </c>
      <c r="F34" s="9" t="s">
        <v>180</v>
      </c>
      <c r="G34" s="6" t="s">
        <v>30</v>
      </c>
      <c r="H34" s="6" t="s">
        <v>40</v>
      </c>
      <c r="I34" s="6"/>
      <c r="J34" s="6" t="s">
        <v>136</v>
      </c>
      <c r="K34" s="6"/>
      <c r="L34" s="6" t="s">
        <v>41</v>
      </c>
      <c r="M34" s="7">
        <v>44902</v>
      </c>
      <c r="N34" s="6" t="s">
        <v>34</v>
      </c>
      <c r="O34" s="7">
        <v>46728</v>
      </c>
      <c r="P34" s="6"/>
      <c r="Q34" s="7">
        <v>46363</v>
      </c>
      <c r="R34" s="6" t="s">
        <v>35</v>
      </c>
      <c r="S34" s="6"/>
      <c r="T34" s="6" t="s">
        <v>42</v>
      </c>
    </row>
    <row r="35" spans="1:20" x14ac:dyDescent="0.25">
      <c r="A35" s="6" t="s">
        <v>55</v>
      </c>
      <c r="B35" s="6" t="s">
        <v>181</v>
      </c>
      <c r="C35" s="20" t="s">
        <v>182</v>
      </c>
      <c r="D35" s="6"/>
      <c r="E35" s="6" t="s">
        <v>56</v>
      </c>
      <c r="F35" s="9" t="s">
        <v>183</v>
      </c>
      <c r="G35" s="6" t="s">
        <v>30</v>
      </c>
      <c r="H35" s="6" t="s">
        <v>40</v>
      </c>
      <c r="I35" s="6"/>
      <c r="J35" s="6" t="s">
        <v>136</v>
      </c>
      <c r="K35" s="6"/>
      <c r="L35" s="6" t="s">
        <v>41</v>
      </c>
      <c r="M35" s="7">
        <v>44902</v>
      </c>
      <c r="N35" s="6" t="s">
        <v>34</v>
      </c>
      <c r="O35" s="7">
        <v>46728</v>
      </c>
      <c r="P35" s="6"/>
      <c r="Q35" s="7">
        <v>46363</v>
      </c>
      <c r="R35" s="6" t="s">
        <v>35</v>
      </c>
      <c r="S35" s="6"/>
      <c r="T35" s="6" t="s">
        <v>42</v>
      </c>
    </row>
    <row r="36" spans="1:20" x14ac:dyDescent="0.25">
      <c r="A36" s="6" t="s">
        <v>55</v>
      </c>
      <c r="B36" s="6" t="s">
        <v>184</v>
      </c>
      <c r="C36" s="20" t="s">
        <v>185</v>
      </c>
      <c r="D36" s="6"/>
      <c r="E36" s="6" t="s">
        <v>56</v>
      </c>
      <c r="F36" s="9" t="s">
        <v>186</v>
      </c>
      <c r="G36" s="6" t="s">
        <v>30</v>
      </c>
      <c r="H36" s="6" t="s">
        <v>40</v>
      </c>
      <c r="I36" s="6"/>
      <c r="J36" s="6" t="s">
        <v>136</v>
      </c>
      <c r="K36" s="6"/>
      <c r="L36" s="6" t="s">
        <v>41</v>
      </c>
      <c r="M36" s="7">
        <v>44902</v>
      </c>
      <c r="N36" s="6" t="s">
        <v>34</v>
      </c>
      <c r="O36" s="7">
        <v>46728</v>
      </c>
      <c r="P36" s="6"/>
      <c r="Q36" s="7">
        <v>46363</v>
      </c>
      <c r="R36" s="6" t="s">
        <v>35</v>
      </c>
      <c r="S36" s="6"/>
      <c r="T36" s="6" t="s">
        <v>42</v>
      </c>
    </row>
    <row r="37" spans="1:20" x14ac:dyDescent="0.25">
      <c r="A37" s="6" t="s">
        <v>24</v>
      </c>
      <c r="B37" s="6" t="s">
        <v>187</v>
      </c>
      <c r="C37" s="20" t="s">
        <v>188</v>
      </c>
      <c r="D37" s="6" t="s">
        <v>189</v>
      </c>
      <c r="E37" s="6" t="s">
        <v>28</v>
      </c>
      <c r="F37" s="9" t="s">
        <v>190</v>
      </c>
      <c r="G37" s="6" t="s">
        <v>30</v>
      </c>
      <c r="H37" s="6" t="s">
        <v>191</v>
      </c>
      <c r="I37" s="6"/>
      <c r="J37" s="6" t="s">
        <v>57</v>
      </c>
      <c r="K37" s="6"/>
      <c r="L37" s="6" t="s">
        <v>96</v>
      </c>
      <c r="M37" s="7">
        <v>44977</v>
      </c>
      <c r="N37" s="6" t="s">
        <v>34</v>
      </c>
      <c r="O37" s="7">
        <v>46802</v>
      </c>
      <c r="P37" s="6"/>
      <c r="Q37" s="7">
        <v>46437</v>
      </c>
      <c r="R37" s="6" t="s">
        <v>35</v>
      </c>
      <c r="S37" s="6"/>
      <c r="T37" s="6" t="s">
        <v>42</v>
      </c>
    </row>
    <row r="38" spans="1:20" x14ac:dyDescent="0.25">
      <c r="A38" s="6" t="s">
        <v>24</v>
      </c>
      <c r="B38" s="6" t="s">
        <v>192</v>
      </c>
      <c r="C38" s="20" t="s">
        <v>193</v>
      </c>
      <c r="D38" s="6" t="s">
        <v>194</v>
      </c>
      <c r="E38" s="6" t="s">
        <v>38</v>
      </c>
      <c r="F38" s="9" t="s">
        <v>195</v>
      </c>
      <c r="G38" s="6" t="s">
        <v>30</v>
      </c>
      <c r="H38" s="6" t="s">
        <v>31</v>
      </c>
      <c r="I38" s="6"/>
      <c r="J38" s="6" t="s">
        <v>32</v>
      </c>
      <c r="K38" s="6"/>
      <c r="L38" s="6" t="s">
        <v>33</v>
      </c>
      <c r="M38" s="7">
        <v>45370</v>
      </c>
      <c r="N38" s="6" t="s">
        <v>34</v>
      </c>
      <c r="O38" s="7">
        <v>46820</v>
      </c>
      <c r="P38" s="6"/>
      <c r="Q38" s="7">
        <v>46454</v>
      </c>
      <c r="R38" s="6" t="s">
        <v>35</v>
      </c>
      <c r="S38" s="6"/>
      <c r="T38" s="6" t="s">
        <v>42</v>
      </c>
    </row>
    <row r="39" spans="1:20" x14ac:dyDescent="0.25">
      <c r="A39" s="6" t="s">
        <v>24</v>
      </c>
      <c r="B39" s="6" t="s">
        <v>196</v>
      </c>
      <c r="C39" s="20" t="s">
        <v>197</v>
      </c>
      <c r="D39" s="6"/>
      <c r="E39" s="6" t="s">
        <v>38</v>
      </c>
      <c r="F39" s="9" t="s">
        <v>198</v>
      </c>
      <c r="G39" s="6" t="s">
        <v>30</v>
      </c>
      <c r="H39" s="6" t="s">
        <v>40</v>
      </c>
      <c r="I39" s="6"/>
      <c r="J39" s="6" t="s">
        <v>32</v>
      </c>
      <c r="K39" s="6"/>
      <c r="L39" s="6" t="s">
        <v>41</v>
      </c>
      <c r="M39" s="7">
        <v>45106</v>
      </c>
      <c r="N39" s="6" t="s">
        <v>34</v>
      </c>
      <c r="O39" s="7">
        <v>46896</v>
      </c>
      <c r="P39" s="6"/>
      <c r="Q39" s="7">
        <v>46896</v>
      </c>
      <c r="R39" s="6" t="s">
        <v>35</v>
      </c>
      <c r="S39" s="6"/>
      <c r="T39" s="6" t="s">
        <v>42</v>
      </c>
    </row>
    <row r="40" spans="1:20" x14ac:dyDescent="0.25">
      <c r="A40" s="6" t="s">
        <v>24</v>
      </c>
      <c r="B40" s="6" t="s">
        <v>199</v>
      </c>
      <c r="C40" s="20" t="s">
        <v>200</v>
      </c>
      <c r="D40" s="6"/>
      <c r="E40" s="6" t="s">
        <v>38</v>
      </c>
      <c r="F40" s="9" t="s">
        <v>201</v>
      </c>
      <c r="G40" s="6" t="s">
        <v>30</v>
      </c>
      <c r="H40" s="6" t="s">
        <v>40</v>
      </c>
      <c r="I40" s="6"/>
      <c r="J40" s="6" t="s">
        <v>32</v>
      </c>
      <c r="K40" s="6"/>
      <c r="L40" s="6" t="s">
        <v>41</v>
      </c>
      <c r="M40" s="7">
        <v>45106</v>
      </c>
      <c r="N40" s="6" t="s">
        <v>34</v>
      </c>
      <c r="O40" s="7">
        <v>46896</v>
      </c>
      <c r="P40" s="6"/>
      <c r="Q40" s="7">
        <v>46530</v>
      </c>
      <c r="R40" s="6" t="s">
        <v>35</v>
      </c>
      <c r="S40" s="6"/>
      <c r="T40" s="6" t="s">
        <v>42</v>
      </c>
    </row>
    <row r="41" spans="1:20" x14ac:dyDescent="0.25">
      <c r="A41" s="6" t="s">
        <v>24</v>
      </c>
      <c r="B41" s="6" t="s">
        <v>202</v>
      </c>
      <c r="C41" s="20" t="s">
        <v>203</v>
      </c>
      <c r="D41" s="6"/>
      <c r="E41" s="6" t="s">
        <v>38</v>
      </c>
      <c r="F41" s="9" t="s">
        <v>204</v>
      </c>
      <c r="G41" s="6" t="s">
        <v>30</v>
      </c>
      <c r="H41" s="6" t="s">
        <v>40</v>
      </c>
      <c r="I41" s="6"/>
      <c r="J41" s="6" t="s">
        <v>32</v>
      </c>
      <c r="K41" s="6"/>
      <c r="L41" s="6" t="s">
        <v>41</v>
      </c>
      <c r="M41" s="7">
        <v>45106</v>
      </c>
      <c r="N41" s="6" t="s">
        <v>34</v>
      </c>
      <c r="O41" s="7">
        <v>46896</v>
      </c>
      <c r="P41" s="6"/>
      <c r="Q41" s="7">
        <v>46530</v>
      </c>
      <c r="R41" s="6" t="s">
        <v>35</v>
      </c>
      <c r="S41" s="6"/>
      <c r="T41" s="6" t="s">
        <v>42</v>
      </c>
    </row>
    <row r="42" spans="1:20" x14ac:dyDescent="0.25">
      <c r="A42" s="6" t="s">
        <v>24</v>
      </c>
      <c r="B42" s="6" t="s">
        <v>205</v>
      </c>
      <c r="C42" s="20" t="s">
        <v>206</v>
      </c>
      <c r="D42" s="6"/>
      <c r="E42" s="6" t="s">
        <v>38</v>
      </c>
      <c r="F42" s="9" t="s">
        <v>207</v>
      </c>
      <c r="G42" s="6" t="s">
        <v>30</v>
      </c>
      <c r="H42" s="6" t="s">
        <v>40</v>
      </c>
      <c r="I42" s="6"/>
      <c r="J42" s="6" t="s">
        <v>32</v>
      </c>
      <c r="K42" s="6"/>
      <c r="L42" s="6" t="s">
        <v>41</v>
      </c>
      <c r="M42" s="7">
        <v>45106</v>
      </c>
      <c r="N42" s="6" t="s">
        <v>34</v>
      </c>
      <c r="O42" s="7">
        <v>46896</v>
      </c>
      <c r="P42" s="6"/>
      <c r="Q42" s="7">
        <v>46530</v>
      </c>
      <c r="R42" s="6" t="s">
        <v>35</v>
      </c>
      <c r="S42" s="6"/>
      <c r="T42" s="6" t="s">
        <v>42</v>
      </c>
    </row>
    <row r="43" spans="1:20" x14ac:dyDescent="0.25">
      <c r="A43" s="6" t="s">
        <v>24</v>
      </c>
      <c r="B43" s="6" t="s">
        <v>208</v>
      </c>
      <c r="C43" s="20" t="s">
        <v>209</v>
      </c>
      <c r="D43" s="6"/>
      <c r="E43" s="6" t="s">
        <v>38</v>
      </c>
      <c r="F43" s="9" t="s">
        <v>210</v>
      </c>
      <c r="G43" s="6" t="s">
        <v>30</v>
      </c>
      <c r="H43" s="6" t="s">
        <v>40</v>
      </c>
      <c r="I43" s="6"/>
      <c r="J43" s="6" t="s">
        <v>32</v>
      </c>
      <c r="K43" s="6"/>
      <c r="L43" s="6" t="s">
        <v>41</v>
      </c>
      <c r="M43" s="7">
        <v>45106</v>
      </c>
      <c r="N43" s="6" t="s">
        <v>34</v>
      </c>
      <c r="O43" s="7">
        <v>46896</v>
      </c>
      <c r="P43" s="6"/>
      <c r="Q43" s="7">
        <v>46530</v>
      </c>
      <c r="R43" s="6" t="s">
        <v>35</v>
      </c>
      <c r="S43" s="6"/>
      <c r="T43" s="6" t="s">
        <v>42</v>
      </c>
    </row>
    <row r="44" spans="1:20" x14ac:dyDescent="0.25">
      <c r="A44" s="6" t="s">
        <v>24</v>
      </c>
      <c r="B44" s="6" t="s">
        <v>211</v>
      </c>
      <c r="C44" s="20" t="s">
        <v>212</v>
      </c>
      <c r="D44" s="6" t="s">
        <v>213</v>
      </c>
      <c r="E44" s="6" t="s">
        <v>141</v>
      </c>
      <c r="F44" s="51" t="s">
        <v>214</v>
      </c>
      <c r="G44" s="6" t="s">
        <v>30</v>
      </c>
      <c r="H44" s="6" t="s">
        <v>59</v>
      </c>
      <c r="I44" s="6"/>
      <c r="J44" s="6" t="s">
        <v>32</v>
      </c>
      <c r="K44" s="6"/>
      <c r="L44" s="6" t="s">
        <v>215</v>
      </c>
      <c r="M44" s="7">
        <v>45096</v>
      </c>
      <c r="N44" s="6" t="s">
        <v>34</v>
      </c>
      <c r="O44" s="7">
        <v>46922</v>
      </c>
      <c r="P44" s="6"/>
      <c r="Q44" s="7">
        <v>46556</v>
      </c>
      <c r="R44" s="6" t="s">
        <v>35</v>
      </c>
      <c r="S44" s="6"/>
      <c r="T44" s="6" t="s">
        <v>42</v>
      </c>
    </row>
    <row r="45" spans="1:20" x14ac:dyDescent="0.25">
      <c r="A45" s="6" t="s">
        <v>24</v>
      </c>
      <c r="B45" s="6" t="s">
        <v>216</v>
      </c>
      <c r="C45" s="20" t="s">
        <v>217</v>
      </c>
      <c r="D45" s="6" t="s">
        <v>218</v>
      </c>
      <c r="E45" s="6" t="s">
        <v>141</v>
      </c>
      <c r="F45" s="51" t="s">
        <v>219</v>
      </c>
      <c r="G45" s="6" t="s">
        <v>30</v>
      </c>
      <c r="H45" s="6" t="s">
        <v>59</v>
      </c>
      <c r="I45" s="6"/>
      <c r="J45" s="6" t="s">
        <v>32</v>
      </c>
      <c r="K45" s="6"/>
      <c r="L45" s="6" t="s">
        <v>60</v>
      </c>
      <c r="M45" s="7">
        <v>45078</v>
      </c>
      <c r="N45" s="6" t="s">
        <v>34</v>
      </c>
      <c r="O45" s="7">
        <v>46934</v>
      </c>
      <c r="P45" s="6"/>
      <c r="Q45" s="7">
        <v>46568</v>
      </c>
      <c r="R45" s="6" t="s">
        <v>35</v>
      </c>
      <c r="S45" s="6"/>
      <c r="T45" s="6" t="s">
        <v>42</v>
      </c>
    </row>
    <row r="46" spans="1:20" x14ac:dyDescent="0.25">
      <c r="A46" s="14" t="s">
        <v>55</v>
      </c>
      <c r="B46" s="14" t="s">
        <v>220</v>
      </c>
      <c r="C46" s="14" t="s">
        <v>221</v>
      </c>
      <c r="D46" s="14" t="s">
        <v>222</v>
      </c>
      <c r="E46" s="6" t="s">
        <v>56</v>
      </c>
      <c r="F46" s="9" t="s">
        <v>223</v>
      </c>
      <c r="G46" s="6" t="s">
        <v>30</v>
      </c>
      <c r="H46" s="6" t="s">
        <v>40</v>
      </c>
      <c r="I46" s="14"/>
      <c r="J46" s="14" t="s">
        <v>57</v>
      </c>
      <c r="K46" s="14"/>
      <c r="L46" s="14" t="s">
        <v>41</v>
      </c>
      <c r="M46" s="34">
        <v>45113</v>
      </c>
      <c r="N46" s="14"/>
      <c r="O46" s="34">
        <v>46940</v>
      </c>
      <c r="P46" s="14"/>
      <c r="Q46" s="14"/>
      <c r="R46" s="6" t="s">
        <v>35</v>
      </c>
      <c r="S46" s="14"/>
      <c r="T46" s="14"/>
    </row>
    <row r="47" spans="1:20" x14ac:dyDescent="0.25">
      <c r="A47" s="6" t="s">
        <v>55</v>
      </c>
      <c r="B47" s="6" t="s">
        <v>224</v>
      </c>
      <c r="C47" s="20" t="s">
        <v>225</v>
      </c>
      <c r="D47" s="6" t="s">
        <v>226</v>
      </c>
      <c r="E47" s="6" t="s">
        <v>56</v>
      </c>
      <c r="F47" s="9" t="s">
        <v>227</v>
      </c>
      <c r="G47" s="6" t="s">
        <v>30</v>
      </c>
      <c r="H47" s="6" t="s">
        <v>40</v>
      </c>
      <c r="I47" s="6"/>
      <c r="J47" s="6" t="s">
        <v>63</v>
      </c>
      <c r="K47" s="6"/>
      <c r="L47" s="6" t="s">
        <v>41</v>
      </c>
      <c r="M47" s="7">
        <v>45162</v>
      </c>
      <c r="N47" s="6" t="s">
        <v>34</v>
      </c>
      <c r="O47" s="7">
        <v>46944</v>
      </c>
      <c r="P47" s="6"/>
      <c r="Q47" s="7">
        <v>46578</v>
      </c>
      <c r="R47" s="6" t="s">
        <v>35</v>
      </c>
      <c r="S47" s="6"/>
      <c r="T47" s="6" t="s">
        <v>42</v>
      </c>
    </row>
    <row r="48" spans="1:20" x14ac:dyDescent="0.25">
      <c r="A48" s="6" t="s">
        <v>55</v>
      </c>
      <c r="B48" s="6" t="s">
        <v>228</v>
      </c>
      <c r="C48" s="20" t="s">
        <v>229</v>
      </c>
      <c r="D48" s="6" t="s">
        <v>230</v>
      </c>
      <c r="E48" s="6" t="s">
        <v>56</v>
      </c>
      <c r="F48" s="9" t="s">
        <v>231</v>
      </c>
      <c r="G48" s="6" t="s">
        <v>30</v>
      </c>
      <c r="H48" s="6" t="s">
        <v>40</v>
      </c>
      <c r="I48" s="6"/>
      <c r="J48" s="6" t="s">
        <v>63</v>
      </c>
      <c r="K48" s="6"/>
      <c r="L48" s="6" t="s">
        <v>41</v>
      </c>
      <c r="M48" s="7">
        <v>45162</v>
      </c>
      <c r="N48" s="6" t="s">
        <v>34</v>
      </c>
      <c r="O48" s="7">
        <v>46944</v>
      </c>
      <c r="P48" s="6"/>
      <c r="Q48" s="7">
        <v>46578</v>
      </c>
      <c r="R48" s="6" t="s">
        <v>35</v>
      </c>
      <c r="S48" s="6"/>
      <c r="T48" s="6" t="s">
        <v>42</v>
      </c>
    </row>
    <row r="49" spans="1:20" x14ac:dyDescent="0.25">
      <c r="A49" s="6" t="s">
        <v>24</v>
      </c>
      <c r="B49" s="6" t="s">
        <v>232</v>
      </c>
      <c r="C49" s="20" t="s">
        <v>233</v>
      </c>
      <c r="D49" s="6" t="s">
        <v>234</v>
      </c>
      <c r="E49" s="6" t="s">
        <v>235</v>
      </c>
      <c r="F49" s="51" t="s">
        <v>236</v>
      </c>
      <c r="G49" s="6" t="s">
        <v>30</v>
      </c>
      <c r="H49" s="6" t="s">
        <v>31</v>
      </c>
      <c r="I49" s="6"/>
      <c r="J49" s="6" t="s">
        <v>32</v>
      </c>
      <c r="K49" s="6"/>
      <c r="L49" s="6" t="s">
        <v>33</v>
      </c>
      <c r="M49" s="7">
        <v>46078</v>
      </c>
      <c r="N49" s="6" t="s">
        <v>34</v>
      </c>
      <c r="O49" s="7">
        <v>46967</v>
      </c>
      <c r="P49" s="6"/>
      <c r="Q49" s="7">
        <v>46601</v>
      </c>
      <c r="R49" s="6" t="s">
        <v>35</v>
      </c>
      <c r="S49" s="6"/>
      <c r="T49" s="6" t="s">
        <v>42</v>
      </c>
    </row>
    <row r="50" spans="1:20" x14ac:dyDescent="0.25">
      <c r="A50" s="6" t="s">
        <v>24</v>
      </c>
      <c r="B50" s="6" t="s">
        <v>237</v>
      </c>
      <c r="C50" s="20" t="s">
        <v>238</v>
      </c>
      <c r="D50" s="6" t="s">
        <v>239</v>
      </c>
      <c r="E50" s="6" t="s">
        <v>141</v>
      </c>
      <c r="F50" s="51" t="s">
        <v>240</v>
      </c>
      <c r="G50" s="6" t="s">
        <v>30</v>
      </c>
      <c r="H50" s="6" t="s">
        <v>59</v>
      </c>
      <c r="I50" s="6"/>
      <c r="J50" s="6" t="s">
        <v>32</v>
      </c>
      <c r="K50" s="6"/>
      <c r="L50" s="6" t="s">
        <v>215</v>
      </c>
      <c r="M50" s="7">
        <v>45152</v>
      </c>
      <c r="N50" s="6" t="s">
        <v>34</v>
      </c>
      <c r="O50" s="7">
        <v>46978</v>
      </c>
      <c r="P50" s="6"/>
      <c r="Q50" s="7">
        <v>46612</v>
      </c>
      <c r="R50" s="6" t="s">
        <v>35</v>
      </c>
      <c r="S50" s="6"/>
      <c r="T50" s="6" t="s">
        <v>42</v>
      </c>
    </row>
    <row r="51" spans="1:20" ht="60" x14ac:dyDescent="0.25">
      <c r="A51" s="6" t="s">
        <v>55</v>
      </c>
      <c r="B51" s="6" t="s">
        <v>241</v>
      </c>
      <c r="C51" s="21" t="s">
        <v>242</v>
      </c>
      <c r="D51" s="29" t="s">
        <v>243</v>
      </c>
      <c r="E51" s="6" t="s">
        <v>58</v>
      </c>
      <c r="F51" s="31" t="s">
        <v>244</v>
      </c>
      <c r="G51" s="11" t="s">
        <v>30</v>
      </c>
      <c r="H51" s="6" t="s">
        <v>101</v>
      </c>
      <c r="I51" s="14"/>
      <c r="J51" s="6" t="s">
        <v>129</v>
      </c>
      <c r="K51" s="14"/>
      <c r="L51" s="6" t="s">
        <v>102</v>
      </c>
      <c r="M51" s="7">
        <v>45911</v>
      </c>
      <c r="N51" s="6" t="s">
        <v>34</v>
      </c>
      <c r="O51" s="7">
        <v>47006</v>
      </c>
      <c r="P51" s="14"/>
      <c r="Q51" s="14"/>
      <c r="R51" s="14" t="s">
        <v>35</v>
      </c>
      <c r="S51" s="14"/>
      <c r="T51" s="14"/>
    </row>
    <row r="52" spans="1:20" ht="45" x14ac:dyDescent="0.25">
      <c r="A52" s="6" t="s">
        <v>55</v>
      </c>
      <c r="B52" s="6" t="s">
        <v>245</v>
      </c>
      <c r="C52" s="21" t="s">
        <v>246</v>
      </c>
      <c r="D52" s="15" t="s">
        <v>247</v>
      </c>
      <c r="E52" s="6" t="s">
        <v>58</v>
      </c>
      <c r="F52" s="31" t="s">
        <v>248</v>
      </c>
      <c r="G52" s="11" t="s">
        <v>30</v>
      </c>
      <c r="H52" s="6" t="s">
        <v>101</v>
      </c>
      <c r="I52" s="14"/>
      <c r="J52" s="6" t="s">
        <v>129</v>
      </c>
      <c r="K52" s="14"/>
      <c r="L52" s="6" t="s">
        <v>102</v>
      </c>
      <c r="M52" s="7">
        <v>45911</v>
      </c>
      <c r="N52" s="6" t="s">
        <v>34</v>
      </c>
      <c r="O52" s="7">
        <v>47006</v>
      </c>
      <c r="P52" s="14"/>
      <c r="Q52" s="14"/>
      <c r="R52" s="14" t="s">
        <v>35</v>
      </c>
      <c r="S52" s="14"/>
      <c r="T52" s="14"/>
    </row>
    <row r="53" spans="1:20" ht="45" x14ac:dyDescent="0.25">
      <c r="A53" s="6" t="s">
        <v>55</v>
      </c>
      <c r="B53" s="6" t="s">
        <v>249</v>
      </c>
      <c r="C53" s="14" t="s">
        <v>250</v>
      </c>
      <c r="D53" s="15" t="s">
        <v>251</v>
      </c>
      <c r="E53" s="6" t="s">
        <v>58</v>
      </c>
      <c r="F53" s="9" t="s">
        <v>252</v>
      </c>
      <c r="G53" s="11" t="s">
        <v>30</v>
      </c>
      <c r="H53" s="6" t="s">
        <v>40</v>
      </c>
      <c r="I53" s="14"/>
      <c r="J53" s="6" t="s">
        <v>32</v>
      </c>
      <c r="K53" s="14"/>
      <c r="L53" s="6" t="s">
        <v>41</v>
      </c>
      <c r="M53" s="17">
        <v>45204</v>
      </c>
      <c r="N53" s="6" t="s">
        <v>34</v>
      </c>
      <c r="O53" s="7">
        <v>47031</v>
      </c>
      <c r="P53" s="14"/>
      <c r="Q53" s="14"/>
      <c r="R53" s="14" t="s">
        <v>35</v>
      </c>
      <c r="S53" s="14"/>
      <c r="T53" s="14"/>
    </row>
    <row r="54" spans="1:20" x14ac:dyDescent="0.25">
      <c r="A54" s="6" t="s">
        <v>24</v>
      </c>
      <c r="B54" s="6" t="s">
        <v>237</v>
      </c>
      <c r="C54" s="20" t="s">
        <v>253</v>
      </c>
      <c r="D54" s="6" t="s">
        <v>254</v>
      </c>
      <c r="E54" s="6" t="s">
        <v>141</v>
      </c>
      <c r="F54" s="9" t="s">
        <v>255</v>
      </c>
      <c r="G54" s="6" t="s">
        <v>30</v>
      </c>
      <c r="H54" s="6" t="s">
        <v>59</v>
      </c>
      <c r="I54" s="6"/>
      <c r="J54" s="6" t="s">
        <v>32</v>
      </c>
      <c r="K54" s="6"/>
      <c r="L54" s="6" t="s">
        <v>60</v>
      </c>
      <c r="M54" s="7">
        <v>45200</v>
      </c>
      <c r="N54" s="6" t="s">
        <v>34</v>
      </c>
      <c r="O54" s="7">
        <v>47057</v>
      </c>
      <c r="P54" s="6"/>
      <c r="Q54" s="7">
        <v>46691</v>
      </c>
      <c r="R54" s="6" t="s">
        <v>35</v>
      </c>
      <c r="S54" s="6"/>
      <c r="T54" s="6" t="s">
        <v>42</v>
      </c>
    </row>
    <row r="55" spans="1:20" ht="60" x14ac:dyDescent="0.25">
      <c r="A55" s="6" t="s">
        <v>24</v>
      </c>
      <c r="B55" s="6" t="s">
        <v>256</v>
      </c>
      <c r="C55" s="21" t="s">
        <v>257</v>
      </c>
      <c r="D55" s="15" t="s">
        <v>258</v>
      </c>
      <c r="E55" s="6" t="s">
        <v>259</v>
      </c>
      <c r="F55" s="9" t="s">
        <v>260</v>
      </c>
      <c r="G55" s="11" t="s">
        <v>30</v>
      </c>
      <c r="H55" s="6" t="s">
        <v>40</v>
      </c>
      <c r="I55" s="14"/>
      <c r="J55" s="6" t="s">
        <v>32</v>
      </c>
      <c r="K55" s="14"/>
      <c r="L55" s="6" t="s">
        <v>41</v>
      </c>
      <c r="M55" s="17">
        <v>45240</v>
      </c>
      <c r="N55" s="6"/>
      <c r="O55" s="7">
        <v>47067</v>
      </c>
      <c r="P55" s="14"/>
      <c r="Q55" s="14"/>
      <c r="R55" s="14" t="s">
        <v>35</v>
      </c>
      <c r="S55" s="14"/>
      <c r="T55" s="14"/>
    </row>
    <row r="56" spans="1:20" ht="105" x14ac:dyDescent="0.25">
      <c r="A56" s="6" t="s">
        <v>24</v>
      </c>
      <c r="B56" s="6" t="s">
        <v>261</v>
      </c>
      <c r="C56" s="21" t="s">
        <v>262</v>
      </c>
      <c r="D56" s="15" t="s">
        <v>263</v>
      </c>
      <c r="E56" s="6" t="s">
        <v>259</v>
      </c>
      <c r="F56" s="9" t="s">
        <v>264</v>
      </c>
      <c r="G56" s="11" t="s">
        <v>30</v>
      </c>
      <c r="H56" s="6" t="s">
        <v>40</v>
      </c>
      <c r="I56" s="14"/>
      <c r="J56" s="6" t="s">
        <v>32</v>
      </c>
      <c r="K56" s="14"/>
      <c r="L56" s="6" t="s">
        <v>41</v>
      </c>
      <c r="M56" s="17">
        <v>45240</v>
      </c>
      <c r="N56" s="6"/>
      <c r="O56" s="7">
        <v>47067</v>
      </c>
      <c r="P56" s="14"/>
      <c r="Q56" s="14"/>
      <c r="R56" s="14" t="s">
        <v>35</v>
      </c>
      <c r="S56" s="14"/>
      <c r="T56" s="14"/>
    </row>
    <row r="57" spans="1:20" ht="120" x14ac:dyDescent="0.25">
      <c r="A57" s="6" t="s">
        <v>24</v>
      </c>
      <c r="B57" s="6" t="s">
        <v>265</v>
      </c>
      <c r="C57" s="21" t="s">
        <v>266</v>
      </c>
      <c r="D57" s="15" t="s">
        <v>267</v>
      </c>
      <c r="E57" s="6" t="s">
        <v>259</v>
      </c>
      <c r="F57" s="9" t="s">
        <v>268</v>
      </c>
      <c r="G57" s="11" t="s">
        <v>30</v>
      </c>
      <c r="H57" s="6" t="s">
        <v>40</v>
      </c>
      <c r="I57" s="14"/>
      <c r="J57" s="6" t="s">
        <v>32</v>
      </c>
      <c r="K57" s="14"/>
      <c r="L57" s="6" t="s">
        <v>41</v>
      </c>
      <c r="M57" s="17">
        <v>45240</v>
      </c>
      <c r="N57" s="6"/>
      <c r="O57" s="7">
        <v>47067</v>
      </c>
      <c r="P57" s="14"/>
      <c r="Q57" s="14"/>
      <c r="R57" s="14" t="s">
        <v>35</v>
      </c>
      <c r="S57" s="14"/>
      <c r="T57" s="14"/>
    </row>
    <row r="58" spans="1:20" ht="105" x14ac:dyDescent="0.25">
      <c r="A58" s="6" t="s">
        <v>24</v>
      </c>
      <c r="B58" s="6" t="s">
        <v>269</v>
      </c>
      <c r="C58" s="20" t="s">
        <v>270</v>
      </c>
      <c r="D58" s="29" t="s">
        <v>271</v>
      </c>
      <c r="E58" s="6" t="s">
        <v>235</v>
      </c>
      <c r="F58" s="9" t="s">
        <v>272</v>
      </c>
      <c r="G58" s="6" t="s">
        <v>30</v>
      </c>
      <c r="H58" s="6" t="s">
        <v>95</v>
      </c>
      <c r="I58" s="6"/>
      <c r="J58" s="6" t="s">
        <v>32</v>
      </c>
      <c r="K58" s="6"/>
      <c r="L58" s="6" t="s">
        <v>96</v>
      </c>
      <c r="M58" s="7">
        <v>46207</v>
      </c>
      <c r="N58" s="6" t="s">
        <v>34</v>
      </c>
      <c r="O58" s="7">
        <v>47078</v>
      </c>
      <c r="P58" s="6"/>
      <c r="Q58" s="7">
        <v>46712</v>
      </c>
      <c r="R58" s="6" t="s">
        <v>35</v>
      </c>
      <c r="S58" s="6"/>
      <c r="T58" s="6" t="s">
        <v>42</v>
      </c>
    </row>
    <row r="59" spans="1:20" x14ac:dyDescent="0.25">
      <c r="A59" s="6" t="s">
        <v>55</v>
      </c>
      <c r="B59" s="6" t="s">
        <v>273</v>
      </c>
      <c r="C59" s="20" t="s">
        <v>274</v>
      </c>
      <c r="D59" s="6" t="s">
        <v>275</v>
      </c>
      <c r="E59" s="6" t="s">
        <v>56</v>
      </c>
      <c r="F59" s="9" t="s">
        <v>276</v>
      </c>
      <c r="G59" s="6" t="s">
        <v>30</v>
      </c>
      <c r="H59" s="6" t="s">
        <v>40</v>
      </c>
      <c r="I59" s="6"/>
      <c r="J59" s="6" t="s">
        <v>57</v>
      </c>
      <c r="K59" s="6"/>
      <c r="L59" s="6" t="s">
        <v>41</v>
      </c>
      <c r="M59" s="7">
        <v>45252</v>
      </c>
      <c r="N59" s="6" t="s">
        <v>34</v>
      </c>
      <c r="O59" s="7">
        <v>47079</v>
      </c>
      <c r="P59" s="6"/>
      <c r="Q59" s="7">
        <v>46713</v>
      </c>
      <c r="R59" s="6" t="s">
        <v>35</v>
      </c>
      <c r="S59" s="6"/>
      <c r="T59" s="6" t="s">
        <v>42</v>
      </c>
    </row>
    <row r="60" spans="1:20" x14ac:dyDescent="0.25">
      <c r="A60" s="6" t="s">
        <v>55</v>
      </c>
      <c r="B60" s="6" t="s">
        <v>277</v>
      </c>
      <c r="C60" s="21" t="s">
        <v>278</v>
      </c>
      <c r="D60" s="15" t="s">
        <v>279</v>
      </c>
      <c r="E60" s="6" t="s">
        <v>58</v>
      </c>
      <c r="F60" s="9" t="s">
        <v>280</v>
      </c>
      <c r="G60" s="11" t="s">
        <v>30</v>
      </c>
      <c r="H60" s="6" t="s">
        <v>59</v>
      </c>
      <c r="I60" s="14"/>
      <c r="J60" s="6" t="s">
        <v>63</v>
      </c>
      <c r="K60" s="14"/>
      <c r="L60" s="6" t="s">
        <v>60</v>
      </c>
      <c r="M60" s="7">
        <v>45261</v>
      </c>
      <c r="N60" s="6" t="s">
        <v>34</v>
      </c>
      <c r="O60" s="7">
        <v>47118</v>
      </c>
      <c r="P60" s="14"/>
      <c r="Q60" s="14"/>
      <c r="R60" s="14" t="s">
        <v>35</v>
      </c>
      <c r="S60" s="14"/>
      <c r="T60" s="14"/>
    </row>
    <row r="61" spans="1:20" x14ac:dyDescent="0.25">
      <c r="A61" s="6" t="s">
        <v>55</v>
      </c>
      <c r="B61" s="6" t="s">
        <v>281</v>
      </c>
      <c r="C61" s="21" t="s">
        <v>282</v>
      </c>
      <c r="D61" s="15" t="s">
        <v>283</v>
      </c>
      <c r="E61" s="6" t="s">
        <v>58</v>
      </c>
      <c r="F61" s="9" t="s">
        <v>284</v>
      </c>
      <c r="G61" s="11" t="s">
        <v>30</v>
      </c>
      <c r="H61" s="6" t="s">
        <v>40</v>
      </c>
      <c r="I61" s="14"/>
      <c r="J61" s="6" t="s">
        <v>63</v>
      </c>
      <c r="K61" s="14"/>
      <c r="L61" s="6" t="s">
        <v>41</v>
      </c>
      <c r="M61" s="17">
        <v>45310</v>
      </c>
      <c r="N61" s="6" t="s">
        <v>285</v>
      </c>
      <c r="O61" s="7">
        <v>47137</v>
      </c>
      <c r="P61" s="14"/>
      <c r="Q61" s="14"/>
      <c r="R61" s="14" t="s">
        <v>35</v>
      </c>
      <c r="S61" s="14"/>
      <c r="T61" s="14"/>
    </row>
    <row r="62" spans="1:20" x14ac:dyDescent="0.25">
      <c r="A62" s="6" t="s">
        <v>55</v>
      </c>
      <c r="B62" s="6" t="s">
        <v>286</v>
      </c>
      <c r="C62" s="20" t="s">
        <v>287</v>
      </c>
      <c r="D62" s="6" t="s">
        <v>288</v>
      </c>
      <c r="E62" s="6" t="s">
        <v>56</v>
      </c>
      <c r="F62" s="9" t="s">
        <v>289</v>
      </c>
      <c r="G62" s="6" t="s">
        <v>30</v>
      </c>
      <c r="H62" s="6" t="s">
        <v>40</v>
      </c>
      <c r="I62" s="6"/>
      <c r="J62" s="6" t="s">
        <v>143</v>
      </c>
      <c r="K62" s="6"/>
      <c r="L62" s="6" t="s">
        <v>41</v>
      </c>
      <c r="M62" s="7">
        <v>45322</v>
      </c>
      <c r="N62" s="6" t="s">
        <v>34</v>
      </c>
      <c r="O62" s="7">
        <v>47149</v>
      </c>
      <c r="P62" s="6"/>
      <c r="Q62" s="7">
        <v>46783</v>
      </c>
      <c r="R62" s="6" t="s">
        <v>35</v>
      </c>
      <c r="S62" s="6"/>
      <c r="T62" s="6" t="s">
        <v>42</v>
      </c>
    </row>
    <row r="63" spans="1:20" x14ac:dyDescent="0.25">
      <c r="A63" s="6" t="s">
        <v>24</v>
      </c>
      <c r="B63" s="14" t="s">
        <v>290</v>
      </c>
      <c r="C63" s="14" t="s">
        <v>291</v>
      </c>
      <c r="D63" s="14" t="s">
        <v>290</v>
      </c>
      <c r="E63" s="6" t="s">
        <v>56</v>
      </c>
      <c r="F63" s="51" t="s">
        <v>292</v>
      </c>
      <c r="G63" s="6" t="s">
        <v>30</v>
      </c>
      <c r="H63" s="6" t="s">
        <v>40</v>
      </c>
      <c r="I63" s="14"/>
      <c r="J63" s="6" t="s">
        <v>32</v>
      </c>
      <c r="K63" s="14"/>
      <c r="L63" s="6" t="s">
        <v>41</v>
      </c>
      <c r="M63" s="34">
        <v>45380</v>
      </c>
      <c r="N63" s="6" t="s">
        <v>34</v>
      </c>
      <c r="O63" s="34">
        <v>47206</v>
      </c>
      <c r="P63" s="14"/>
      <c r="Q63" s="14"/>
      <c r="R63" s="6" t="s">
        <v>35</v>
      </c>
      <c r="S63" s="14"/>
      <c r="T63" s="14"/>
    </row>
    <row r="64" spans="1:20" x14ac:dyDescent="0.25">
      <c r="A64" s="6" t="s">
        <v>55</v>
      </c>
      <c r="B64" s="6" t="s">
        <v>293</v>
      </c>
      <c r="C64" s="20" t="s">
        <v>294</v>
      </c>
      <c r="D64" s="6" t="s">
        <v>295</v>
      </c>
      <c r="E64" s="6" t="s">
        <v>58</v>
      </c>
      <c r="F64" s="9" t="s">
        <v>296</v>
      </c>
      <c r="G64" s="6" t="s">
        <v>30</v>
      </c>
      <c r="H64" s="6" t="s">
        <v>31</v>
      </c>
      <c r="I64" s="6"/>
      <c r="J64" s="6" t="s">
        <v>63</v>
      </c>
      <c r="K64" s="6"/>
      <c r="L64" s="6" t="s">
        <v>33</v>
      </c>
      <c r="M64" s="7">
        <v>45432</v>
      </c>
      <c r="N64" s="6" t="s">
        <v>34</v>
      </c>
      <c r="O64" s="7">
        <v>47258</v>
      </c>
      <c r="P64" s="6"/>
      <c r="Q64" s="7">
        <v>46893</v>
      </c>
      <c r="R64" s="6" t="s">
        <v>35</v>
      </c>
      <c r="S64" s="6"/>
      <c r="T64" s="6" t="s">
        <v>42</v>
      </c>
    </row>
    <row r="65" spans="1:20" x14ac:dyDescent="0.25">
      <c r="A65" s="6" t="s">
        <v>55</v>
      </c>
      <c r="B65" s="14" t="s">
        <v>297</v>
      </c>
      <c r="C65" s="14" t="s">
        <v>298</v>
      </c>
      <c r="D65" s="14" t="s">
        <v>297</v>
      </c>
      <c r="E65" s="6" t="s">
        <v>56</v>
      </c>
      <c r="F65" s="9" t="s">
        <v>299</v>
      </c>
      <c r="G65" s="6" t="s">
        <v>30</v>
      </c>
      <c r="H65" s="6" t="s">
        <v>40</v>
      </c>
      <c r="I65" s="14"/>
      <c r="J65" s="14" t="s">
        <v>57</v>
      </c>
      <c r="K65" s="14"/>
      <c r="L65" s="6" t="s">
        <v>41</v>
      </c>
      <c r="M65" s="34">
        <v>45478</v>
      </c>
      <c r="N65" s="14" t="s">
        <v>285</v>
      </c>
      <c r="O65" s="34">
        <v>47304</v>
      </c>
      <c r="P65" s="14"/>
      <c r="Q65" s="14"/>
      <c r="R65" s="14" t="s">
        <v>300</v>
      </c>
      <c r="S65" s="14"/>
      <c r="T65" s="14"/>
    </row>
    <row r="66" spans="1:20" ht="60" x14ac:dyDescent="0.25">
      <c r="A66" s="6" t="s">
        <v>24</v>
      </c>
      <c r="B66" s="6" t="s">
        <v>301</v>
      </c>
      <c r="C66" s="21" t="s">
        <v>302</v>
      </c>
      <c r="D66" s="15" t="s">
        <v>303</v>
      </c>
      <c r="E66" s="6" t="s">
        <v>28</v>
      </c>
      <c r="F66" s="9" t="s">
        <v>304</v>
      </c>
      <c r="G66" s="11" t="s">
        <v>30</v>
      </c>
      <c r="H66" s="6" t="s">
        <v>40</v>
      </c>
      <c r="I66" s="14"/>
      <c r="J66" s="6" t="s">
        <v>57</v>
      </c>
      <c r="K66" s="14"/>
      <c r="L66" s="6" t="s">
        <v>41</v>
      </c>
      <c r="M66" s="7">
        <v>45537</v>
      </c>
      <c r="N66" s="6" t="s">
        <v>34</v>
      </c>
      <c r="O66" s="7">
        <v>47363</v>
      </c>
      <c r="P66" s="14"/>
      <c r="Q66" s="14"/>
      <c r="R66" s="14" t="s">
        <v>35</v>
      </c>
      <c r="S66" s="14"/>
      <c r="T66" s="14"/>
    </row>
    <row r="67" spans="1:20" ht="90" x14ac:dyDescent="0.25">
      <c r="A67" s="6" t="s">
        <v>24</v>
      </c>
      <c r="B67" s="6" t="s">
        <v>305</v>
      </c>
      <c r="C67" s="21" t="s">
        <v>306</v>
      </c>
      <c r="D67" s="15" t="s">
        <v>307</v>
      </c>
      <c r="E67" s="6" t="s">
        <v>259</v>
      </c>
      <c r="F67" s="9" t="s">
        <v>308</v>
      </c>
      <c r="G67" s="11" t="s">
        <v>30</v>
      </c>
      <c r="H67" s="6" t="s">
        <v>40</v>
      </c>
      <c r="I67" s="14"/>
      <c r="J67" s="6" t="s">
        <v>32</v>
      </c>
      <c r="K67" s="14"/>
      <c r="L67" s="6" t="s">
        <v>41</v>
      </c>
      <c r="M67" s="17">
        <v>45537</v>
      </c>
      <c r="N67" s="6" t="s">
        <v>34</v>
      </c>
      <c r="O67" s="7">
        <v>47363</v>
      </c>
      <c r="P67" s="14"/>
      <c r="Q67" s="14"/>
      <c r="R67" s="14" t="s">
        <v>35</v>
      </c>
      <c r="S67" s="14"/>
      <c r="T67" s="14"/>
    </row>
    <row r="68" spans="1:20" ht="45" x14ac:dyDescent="0.25">
      <c r="A68" s="6" t="s">
        <v>24</v>
      </c>
      <c r="B68" s="6" t="s">
        <v>309</v>
      </c>
      <c r="C68" s="21" t="s">
        <v>310</v>
      </c>
      <c r="D68" s="15" t="s">
        <v>311</v>
      </c>
      <c r="E68" s="6" t="s">
        <v>259</v>
      </c>
      <c r="F68" s="9" t="s">
        <v>312</v>
      </c>
      <c r="G68" s="11" t="s">
        <v>30</v>
      </c>
      <c r="H68" s="6" t="s">
        <v>40</v>
      </c>
      <c r="I68" s="14"/>
      <c r="J68" s="6" t="s">
        <v>32</v>
      </c>
      <c r="K68" s="14"/>
      <c r="L68" s="6" t="s">
        <v>41</v>
      </c>
      <c r="M68" s="17">
        <v>45537</v>
      </c>
      <c r="N68" s="6"/>
      <c r="O68" s="7">
        <v>47363</v>
      </c>
      <c r="P68" s="14"/>
      <c r="Q68" s="14"/>
      <c r="R68" s="14" t="s">
        <v>35</v>
      </c>
      <c r="S68" s="14"/>
      <c r="T68" s="14"/>
    </row>
    <row r="69" spans="1:20" ht="60" x14ac:dyDescent="0.25">
      <c r="A69" s="6" t="s">
        <v>55</v>
      </c>
      <c r="B69" s="54" t="s">
        <v>281</v>
      </c>
      <c r="C69" s="21" t="s">
        <v>313</v>
      </c>
      <c r="D69" s="15" t="s">
        <v>314</v>
      </c>
      <c r="E69" s="6" t="s">
        <v>58</v>
      </c>
      <c r="F69" s="51" t="s">
        <v>315</v>
      </c>
      <c r="G69" s="11" t="s">
        <v>30</v>
      </c>
      <c r="H69" s="6" t="s">
        <v>31</v>
      </c>
      <c r="I69" s="14"/>
      <c r="J69" s="6" t="s">
        <v>63</v>
      </c>
      <c r="K69" s="14"/>
      <c r="L69" s="6" t="s">
        <v>316</v>
      </c>
      <c r="M69" s="17">
        <v>45546</v>
      </c>
      <c r="N69" s="6" t="s">
        <v>34</v>
      </c>
      <c r="O69" s="7">
        <v>47372</v>
      </c>
      <c r="P69" s="14"/>
      <c r="Q69" s="14"/>
      <c r="R69" s="14" t="s">
        <v>35</v>
      </c>
      <c r="S69" s="14"/>
      <c r="T69" s="14"/>
    </row>
    <row r="70" spans="1:20" ht="240" x14ac:dyDescent="0.25">
      <c r="A70" s="6" t="s">
        <v>55</v>
      </c>
      <c r="B70" s="6" t="s">
        <v>317</v>
      </c>
      <c r="C70" s="21" t="s">
        <v>318</v>
      </c>
      <c r="D70" s="15" t="s">
        <v>319</v>
      </c>
      <c r="E70" s="6" t="s">
        <v>38</v>
      </c>
      <c r="F70" s="9" t="s">
        <v>320</v>
      </c>
      <c r="G70" s="11" t="s">
        <v>30</v>
      </c>
      <c r="H70" s="6" t="s">
        <v>31</v>
      </c>
      <c r="I70" s="14"/>
      <c r="J70" s="6" t="s">
        <v>321</v>
      </c>
      <c r="K70" s="14"/>
      <c r="L70" s="6" t="s">
        <v>33</v>
      </c>
      <c r="M70" s="17">
        <v>45551</v>
      </c>
      <c r="N70" s="6" t="s">
        <v>34</v>
      </c>
      <c r="O70" s="7">
        <v>47377</v>
      </c>
      <c r="P70" s="14"/>
      <c r="Q70" s="14"/>
      <c r="R70" s="14" t="s">
        <v>35</v>
      </c>
      <c r="S70" s="14"/>
      <c r="T70" s="14"/>
    </row>
    <row r="71" spans="1:20" x14ac:dyDescent="0.25">
      <c r="A71" s="6" t="s">
        <v>55</v>
      </c>
      <c r="B71" s="6" t="s">
        <v>322</v>
      </c>
      <c r="C71" s="21" t="s">
        <v>323</v>
      </c>
      <c r="D71" s="15" t="s">
        <v>324</v>
      </c>
      <c r="E71" s="6" t="s">
        <v>56</v>
      </c>
      <c r="F71" s="51" t="s">
        <v>325</v>
      </c>
      <c r="G71" s="11" t="s">
        <v>30</v>
      </c>
      <c r="H71" s="6" t="s">
        <v>40</v>
      </c>
      <c r="I71" s="14"/>
      <c r="J71" s="6" t="s">
        <v>326</v>
      </c>
      <c r="K71" s="14"/>
      <c r="L71" s="6" t="s">
        <v>41</v>
      </c>
      <c r="M71" s="7">
        <v>45562</v>
      </c>
      <c r="N71" s="6" t="s">
        <v>34</v>
      </c>
      <c r="O71" s="7">
        <v>47388</v>
      </c>
      <c r="P71" s="14"/>
      <c r="Q71" s="14"/>
      <c r="R71" s="14" t="s">
        <v>35</v>
      </c>
      <c r="S71" s="14"/>
      <c r="T71" s="14"/>
    </row>
    <row r="72" spans="1:20" ht="30" x14ac:dyDescent="0.25">
      <c r="A72" s="6" t="s">
        <v>55</v>
      </c>
      <c r="B72" s="6" t="s">
        <v>327</v>
      </c>
      <c r="C72" s="21">
        <v>240902701</v>
      </c>
      <c r="D72" s="15" t="s">
        <v>328</v>
      </c>
      <c r="E72" s="6" t="s">
        <v>141</v>
      </c>
      <c r="F72" s="9" t="s">
        <v>329</v>
      </c>
      <c r="G72" s="11" t="s">
        <v>30</v>
      </c>
      <c r="H72" s="6" t="s">
        <v>59</v>
      </c>
      <c r="I72" s="14"/>
      <c r="J72" s="6" t="s">
        <v>143</v>
      </c>
      <c r="K72" s="14"/>
      <c r="L72" s="6" t="s">
        <v>60</v>
      </c>
      <c r="M72" s="7">
        <v>45565</v>
      </c>
      <c r="N72" s="6" t="s">
        <v>34</v>
      </c>
      <c r="O72" s="7">
        <v>47391</v>
      </c>
      <c r="P72" s="14"/>
      <c r="Q72" s="14"/>
      <c r="R72" s="14" t="s">
        <v>35</v>
      </c>
      <c r="S72" s="14"/>
      <c r="T72" s="14"/>
    </row>
    <row r="73" spans="1:20" ht="105" x14ac:dyDescent="0.25">
      <c r="A73" s="6" t="s">
        <v>55</v>
      </c>
      <c r="B73" s="6" t="s">
        <v>330</v>
      </c>
      <c r="C73" s="21" t="s">
        <v>331</v>
      </c>
      <c r="D73" s="15" t="s">
        <v>332</v>
      </c>
      <c r="E73" s="6" t="s">
        <v>58</v>
      </c>
      <c r="F73" s="9" t="s">
        <v>333</v>
      </c>
      <c r="G73" s="11" t="s">
        <v>30</v>
      </c>
      <c r="H73" s="6" t="s">
        <v>40</v>
      </c>
      <c r="I73" s="14"/>
      <c r="J73" s="6" t="s">
        <v>334</v>
      </c>
      <c r="K73" s="14"/>
      <c r="L73" s="6" t="s">
        <v>41</v>
      </c>
      <c r="M73" s="17">
        <v>45579</v>
      </c>
      <c r="N73" s="6"/>
      <c r="O73" s="7">
        <v>47405</v>
      </c>
      <c r="P73" s="14"/>
      <c r="Q73" s="14"/>
      <c r="R73" s="14" t="s">
        <v>35</v>
      </c>
      <c r="S73" s="14"/>
      <c r="T73" s="14"/>
    </row>
    <row r="74" spans="1:20" ht="45" x14ac:dyDescent="0.25">
      <c r="A74" s="6" t="s">
        <v>55</v>
      </c>
      <c r="B74" s="14" t="s">
        <v>335</v>
      </c>
      <c r="C74" s="14" t="s">
        <v>336</v>
      </c>
      <c r="D74" s="15" t="s">
        <v>337</v>
      </c>
      <c r="E74" s="6" t="s">
        <v>56</v>
      </c>
      <c r="F74" s="9" t="s">
        <v>338</v>
      </c>
      <c r="G74" s="6" t="s">
        <v>30</v>
      </c>
      <c r="H74" s="6" t="s">
        <v>40</v>
      </c>
      <c r="I74" s="14"/>
      <c r="J74" s="14" t="s">
        <v>129</v>
      </c>
      <c r="K74" s="14"/>
      <c r="L74" s="14" t="s">
        <v>41</v>
      </c>
      <c r="M74" s="34">
        <v>45603</v>
      </c>
      <c r="N74" s="14" t="s">
        <v>34</v>
      </c>
      <c r="O74" s="34">
        <v>47426</v>
      </c>
      <c r="P74" s="14"/>
      <c r="Q74" s="14"/>
      <c r="R74" s="54" t="s">
        <v>35</v>
      </c>
      <c r="S74" s="14"/>
      <c r="T74" s="14"/>
    </row>
    <row r="75" spans="1:20" x14ac:dyDescent="0.25">
      <c r="A75" s="6" t="s">
        <v>24</v>
      </c>
      <c r="B75" s="6" t="s">
        <v>339</v>
      </c>
      <c r="C75" s="21" t="s">
        <v>340</v>
      </c>
      <c r="D75" s="6" t="s">
        <v>339</v>
      </c>
      <c r="E75" s="6" t="s">
        <v>38</v>
      </c>
      <c r="F75" s="9" t="s">
        <v>341</v>
      </c>
      <c r="G75" s="11" t="s">
        <v>30</v>
      </c>
      <c r="H75" s="6" t="s">
        <v>191</v>
      </c>
      <c r="I75" s="14"/>
      <c r="J75" s="6" t="s">
        <v>32</v>
      </c>
      <c r="K75" s="14"/>
      <c r="L75" s="6" t="s">
        <v>96</v>
      </c>
      <c r="M75" s="7">
        <v>45688</v>
      </c>
      <c r="N75" s="6" t="s">
        <v>34</v>
      </c>
      <c r="O75" s="7">
        <v>47513</v>
      </c>
      <c r="P75" s="14"/>
      <c r="Q75" s="14"/>
      <c r="R75" s="14" t="s">
        <v>35</v>
      </c>
      <c r="S75" s="14"/>
      <c r="T75" s="14"/>
    </row>
    <row r="76" spans="1:20" ht="120" x14ac:dyDescent="0.25">
      <c r="A76" s="6" t="s">
        <v>55</v>
      </c>
      <c r="B76" s="6" t="s">
        <v>342</v>
      </c>
      <c r="C76" s="21" t="s">
        <v>343</v>
      </c>
      <c r="D76" s="15" t="s">
        <v>344</v>
      </c>
      <c r="E76" s="6" t="s">
        <v>58</v>
      </c>
      <c r="F76" s="9" t="s">
        <v>345</v>
      </c>
      <c r="G76" s="11" t="s">
        <v>30</v>
      </c>
      <c r="H76" s="6" t="s">
        <v>101</v>
      </c>
      <c r="I76" s="14"/>
      <c r="J76" s="6" t="s">
        <v>334</v>
      </c>
      <c r="K76" s="14"/>
      <c r="L76" s="6" t="s">
        <v>102</v>
      </c>
      <c r="M76" s="17">
        <v>45751</v>
      </c>
      <c r="N76" s="6"/>
      <c r="O76" s="7">
        <v>47576</v>
      </c>
      <c r="P76" s="14"/>
      <c r="Q76" s="14"/>
      <c r="R76" s="14" t="s">
        <v>35</v>
      </c>
      <c r="S76" s="14"/>
      <c r="T76" s="14"/>
    </row>
    <row r="77" spans="1:20" ht="30" x14ac:dyDescent="0.25">
      <c r="A77" s="6" t="s">
        <v>55</v>
      </c>
      <c r="B77" s="6" t="s">
        <v>342</v>
      </c>
      <c r="C77" s="21" t="s">
        <v>346</v>
      </c>
      <c r="D77" s="15" t="s">
        <v>347</v>
      </c>
      <c r="E77" s="6" t="s">
        <v>58</v>
      </c>
      <c r="F77" s="9" t="s">
        <v>348</v>
      </c>
      <c r="G77" s="11" t="s">
        <v>30</v>
      </c>
      <c r="H77" s="6" t="s">
        <v>101</v>
      </c>
      <c r="I77" s="14"/>
      <c r="J77" s="6" t="s">
        <v>334</v>
      </c>
      <c r="K77" s="14"/>
      <c r="L77" s="6" t="s">
        <v>102</v>
      </c>
      <c r="M77" s="17">
        <v>45751</v>
      </c>
      <c r="N77" s="6"/>
      <c r="O77" s="7">
        <v>47576</v>
      </c>
      <c r="P77" s="14"/>
      <c r="Q77" s="14"/>
      <c r="R77" s="14" t="s">
        <v>35</v>
      </c>
      <c r="S77" s="14"/>
      <c r="T77" s="14"/>
    </row>
    <row r="78" spans="1:20" x14ac:dyDescent="0.25">
      <c r="A78" s="6" t="s">
        <v>55</v>
      </c>
      <c r="B78" s="6" t="s">
        <v>349</v>
      </c>
      <c r="C78" s="20" t="s">
        <v>350</v>
      </c>
      <c r="D78" s="6" t="s">
        <v>351</v>
      </c>
      <c r="E78" s="6" t="s">
        <v>56</v>
      </c>
      <c r="F78" s="33" t="s">
        <v>352</v>
      </c>
      <c r="G78" s="6" t="s">
        <v>30</v>
      </c>
      <c r="H78" s="6" t="s">
        <v>40</v>
      </c>
      <c r="I78" s="6"/>
      <c r="J78" s="6" t="s">
        <v>32</v>
      </c>
      <c r="K78" s="6"/>
      <c r="L78" s="6" t="s">
        <v>41</v>
      </c>
      <c r="M78" s="7">
        <v>45831</v>
      </c>
      <c r="N78" s="6" t="s">
        <v>34</v>
      </c>
      <c r="O78" s="7">
        <v>47657</v>
      </c>
      <c r="P78" s="6"/>
      <c r="Q78" s="7">
        <v>45545</v>
      </c>
      <c r="R78" s="6" t="s">
        <v>35</v>
      </c>
      <c r="S78" s="6"/>
      <c r="T78" s="6" t="s">
        <v>42</v>
      </c>
    </row>
    <row r="79" spans="1:20" ht="75" x14ac:dyDescent="0.25">
      <c r="A79" s="6" t="s">
        <v>24</v>
      </c>
      <c r="B79" s="6" t="s">
        <v>353</v>
      </c>
      <c r="C79" s="21" t="s">
        <v>354</v>
      </c>
      <c r="D79" s="15" t="s">
        <v>355</v>
      </c>
      <c r="E79" s="6" t="s">
        <v>56</v>
      </c>
      <c r="F79" s="9" t="s">
        <v>356</v>
      </c>
      <c r="G79" s="11" t="s">
        <v>30</v>
      </c>
      <c r="H79" s="6" t="s">
        <v>40</v>
      </c>
      <c r="I79" s="14"/>
      <c r="J79" s="6" t="s">
        <v>32</v>
      </c>
      <c r="K79" s="14"/>
      <c r="L79" s="6" t="s">
        <v>41</v>
      </c>
      <c r="M79" s="17">
        <v>46041</v>
      </c>
      <c r="N79" s="6"/>
      <c r="O79" s="7">
        <v>47657</v>
      </c>
      <c r="P79" s="14"/>
      <c r="Q79" s="14"/>
      <c r="R79" s="14" t="s">
        <v>35</v>
      </c>
      <c r="S79" s="14"/>
      <c r="T79" s="14"/>
    </row>
    <row r="80" spans="1:20" ht="90" x14ac:dyDescent="0.25">
      <c r="A80" s="6" t="s">
        <v>24</v>
      </c>
      <c r="B80" s="6" t="s">
        <v>357</v>
      </c>
      <c r="C80" s="21" t="s">
        <v>358</v>
      </c>
      <c r="D80" s="15" t="s">
        <v>359</v>
      </c>
      <c r="E80" s="6" t="s">
        <v>360</v>
      </c>
      <c r="F80" s="9" t="s">
        <v>361</v>
      </c>
      <c r="G80" s="11" t="s">
        <v>30</v>
      </c>
      <c r="H80" s="6" t="s">
        <v>40</v>
      </c>
      <c r="I80" s="14"/>
      <c r="J80" s="6" t="s">
        <v>362</v>
      </c>
      <c r="K80" s="14"/>
      <c r="L80" s="6" t="s">
        <v>41</v>
      </c>
      <c r="M80" s="17">
        <v>45873</v>
      </c>
      <c r="N80" s="6" t="s">
        <v>34</v>
      </c>
      <c r="O80" s="7">
        <v>47699</v>
      </c>
      <c r="P80" s="14"/>
      <c r="Q80" s="14"/>
      <c r="R80" s="14" t="s">
        <v>35</v>
      </c>
      <c r="S80" s="14"/>
      <c r="T80" s="14"/>
    </row>
    <row r="81" spans="1:20" x14ac:dyDescent="0.25">
      <c r="A81" s="6" t="s">
        <v>55</v>
      </c>
      <c r="B81" s="6" t="s">
        <v>363</v>
      </c>
      <c r="C81" s="20" t="s">
        <v>364</v>
      </c>
      <c r="D81" s="6"/>
      <c r="E81" s="6" t="s">
        <v>56</v>
      </c>
      <c r="F81" s="33" t="s">
        <v>365</v>
      </c>
      <c r="G81" s="6" t="s">
        <v>30</v>
      </c>
      <c r="H81" s="6" t="s">
        <v>40</v>
      </c>
      <c r="I81" s="6"/>
      <c r="J81" s="6" t="s">
        <v>57</v>
      </c>
      <c r="K81" s="6"/>
      <c r="L81" s="6" t="s">
        <v>41</v>
      </c>
      <c r="M81" s="7">
        <v>45980</v>
      </c>
      <c r="N81" s="6" t="s">
        <v>34</v>
      </c>
      <c r="O81" s="7">
        <v>47712</v>
      </c>
      <c r="P81" s="6"/>
      <c r="Q81" s="7">
        <v>45521</v>
      </c>
      <c r="R81" s="6" t="s">
        <v>35</v>
      </c>
      <c r="S81" s="6"/>
      <c r="T81" s="6" t="s">
        <v>42</v>
      </c>
    </row>
    <row r="82" spans="1:20" x14ac:dyDescent="0.25">
      <c r="A82" s="6" t="s">
        <v>24</v>
      </c>
      <c r="B82" s="6" t="s">
        <v>366</v>
      </c>
      <c r="C82" s="20" t="s">
        <v>367</v>
      </c>
      <c r="D82" s="6" t="s">
        <v>368</v>
      </c>
      <c r="E82" s="6" t="s">
        <v>28</v>
      </c>
      <c r="F82" s="33" t="s">
        <v>369</v>
      </c>
      <c r="G82" s="6" t="s">
        <v>30</v>
      </c>
      <c r="H82" s="6" t="s">
        <v>101</v>
      </c>
      <c r="I82" s="6"/>
      <c r="J82" s="6" t="s">
        <v>57</v>
      </c>
      <c r="K82" s="6"/>
      <c r="L82" s="6" t="s">
        <v>370</v>
      </c>
      <c r="M82" s="7">
        <v>45953</v>
      </c>
      <c r="N82" s="6" t="s">
        <v>34</v>
      </c>
      <c r="O82" s="7">
        <v>47779</v>
      </c>
      <c r="P82" s="6"/>
      <c r="Q82" s="7">
        <v>45627</v>
      </c>
      <c r="R82" s="6" t="s">
        <v>35</v>
      </c>
      <c r="S82" s="6"/>
      <c r="T82" s="6" t="s">
        <v>42</v>
      </c>
    </row>
    <row r="83" spans="1:20" x14ac:dyDescent="0.25">
      <c r="A83" s="6" t="s">
        <v>55</v>
      </c>
      <c r="B83" s="6" t="s">
        <v>371</v>
      </c>
      <c r="C83" s="21" t="s">
        <v>372</v>
      </c>
      <c r="D83" s="15" t="s">
        <v>373</v>
      </c>
      <c r="E83" s="6" t="s">
        <v>58</v>
      </c>
      <c r="F83" s="9" t="s">
        <v>374</v>
      </c>
      <c r="G83" s="31" t="s">
        <v>30</v>
      </c>
      <c r="H83" s="6" t="s">
        <v>40</v>
      </c>
      <c r="I83" s="14"/>
      <c r="J83" s="6" t="s">
        <v>136</v>
      </c>
      <c r="K83" s="14"/>
      <c r="L83" s="6" t="s">
        <v>41</v>
      </c>
      <c r="M83" s="36">
        <v>45967</v>
      </c>
      <c r="N83" s="6" t="s">
        <v>34</v>
      </c>
      <c r="O83" s="7">
        <v>47793</v>
      </c>
      <c r="P83" s="14"/>
      <c r="Q83" s="14"/>
      <c r="R83" s="14" t="s">
        <v>35</v>
      </c>
      <c r="S83" s="14"/>
      <c r="T83" s="14"/>
    </row>
    <row r="84" spans="1:20" x14ac:dyDescent="0.25">
      <c r="A84" s="6" t="s">
        <v>55</v>
      </c>
      <c r="B84" s="6" t="s">
        <v>375</v>
      </c>
      <c r="C84" s="21" t="s">
        <v>376</v>
      </c>
      <c r="D84" s="15" t="s">
        <v>377</v>
      </c>
      <c r="E84" s="6" t="s">
        <v>58</v>
      </c>
      <c r="F84" s="9" t="s">
        <v>378</v>
      </c>
      <c r="G84" s="11" t="s">
        <v>30</v>
      </c>
      <c r="H84" s="6" t="s">
        <v>31</v>
      </c>
      <c r="I84" s="14"/>
      <c r="J84" s="6" t="s">
        <v>129</v>
      </c>
      <c r="K84" s="14"/>
      <c r="L84" s="6" t="s">
        <v>379</v>
      </c>
      <c r="M84" s="17">
        <v>46147</v>
      </c>
      <c r="N84" s="6" t="s">
        <v>34</v>
      </c>
      <c r="O84" s="7">
        <v>47818</v>
      </c>
      <c r="P84" s="14"/>
      <c r="Q84" s="14"/>
      <c r="R84" s="14" t="s">
        <v>35</v>
      </c>
      <c r="S84" s="14"/>
      <c r="T84" s="14"/>
    </row>
    <row r="85" spans="1:20" x14ac:dyDescent="0.25">
      <c r="A85" s="6" t="s">
        <v>55</v>
      </c>
      <c r="B85" s="6" t="s">
        <v>375</v>
      </c>
      <c r="C85" s="21" t="s">
        <v>380</v>
      </c>
      <c r="D85" s="15" t="s">
        <v>381</v>
      </c>
      <c r="E85" s="6" t="s">
        <v>58</v>
      </c>
      <c r="F85" s="9" t="s">
        <v>382</v>
      </c>
      <c r="G85" s="11" t="s">
        <v>30</v>
      </c>
      <c r="H85" s="6" t="s">
        <v>31</v>
      </c>
      <c r="I85" s="14"/>
      <c r="J85" s="6" t="s">
        <v>129</v>
      </c>
      <c r="K85" s="14"/>
      <c r="L85" s="6" t="s">
        <v>379</v>
      </c>
      <c r="M85" s="17">
        <v>46147</v>
      </c>
      <c r="N85" s="6" t="s">
        <v>34</v>
      </c>
      <c r="O85" s="7">
        <v>47818</v>
      </c>
      <c r="P85" s="14"/>
      <c r="Q85" s="14"/>
      <c r="R85" s="14" t="s">
        <v>35</v>
      </c>
      <c r="S85" s="14"/>
      <c r="T85" s="14"/>
    </row>
    <row r="86" spans="1:20" x14ac:dyDescent="0.25">
      <c r="A86" s="6" t="s">
        <v>24</v>
      </c>
      <c r="B86" s="6" t="s">
        <v>383</v>
      </c>
      <c r="C86" s="21" t="s">
        <v>384</v>
      </c>
      <c r="D86" s="6" t="s">
        <v>383</v>
      </c>
      <c r="E86" s="6" t="s">
        <v>58</v>
      </c>
      <c r="F86" s="9" t="s">
        <v>385</v>
      </c>
      <c r="G86" s="11" t="s">
        <v>30</v>
      </c>
      <c r="H86" s="6" t="s">
        <v>40</v>
      </c>
      <c r="I86" s="14"/>
      <c r="J86" s="6" t="s">
        <v>57</v>
      </c>
      <c r="K86" s="14"/>
      <c r="L86" s="6" t="s">
        <v>41</v>
      </c>
      <c r="M86" s="17">
        <v>46021</v>
      </c>
      <c r="N86" s="6" t="s">
        <v>34</v>
      </c>
      <c r="O86" s="7">
        <v>47847</v>
      </c>
      <c r="P86" s="14"/>
      <c r="Q86" s="14"/>
      <c r="R86" s="14"/>
      <c r="S86" s="14"/>
      <c r="T86" s="14"/>
    </row>
    <row r="87" spans="1:20" x14ac:dyDescent="0.25">
      <c r="A87" s="6" t="s">
        <v>55</v>
      </c>
      <c r="B87" s="6" t="s">
        <v>386</v>
      </c>
      <c r="C87" s="50" t="s">
        <v>387</v>
      </c>
      <c r="D87" s="15" t="s">
        <v>388</v>
      </c>
      <c r="E87" s="6" t="s">
        <v>58</v>
      </c>
      <c r="F87" s="51" t="s">
        <v>389</v>
      </c>
      <c r="G87" s="11" t="s">
        <v>30</v>
      </c>
      <c r="H87" s="6" t="s">
        <v>40</v>
      </c>
      <c r="I87" s="49"/>
      <c r="J87" s="6" t="s">
        <v>136</v>
      </c>
      <c r="K87" s="49"/>
      <c r="L87" s="6" t="s">
        <v>41</v>
      </c>
      <c r="M87" s="17">
        <v>46022</v>
      </c>
      <c r="N87" s="6"/>
      <c r="O87" s="7">
        <v>47848</v>
      </c>
      <c r="P87" s="49"/>
      <c r="Q87" s="49"/>
      <c r="R87" s="14" t="s">
        <v>35</v>
      </c>
      <c r="S87" s="49"/>
      <c r="T87" s="14"/>
    </row>
    <row r="88" spans="1:20" x14ac:dyDescent="0.25">
      <c r="A88" s="6" t="s">
        <v>55</v>
      </c>
      <c r="B88" s="6" t="s">
        <v>390</v>
      </c>
      <c r="C88" s="28" t="s">
        <v>391</v>
      </c>
      <c r="D88" s="15" t="s">
        <v>392</v>
      </c>
      <c r="E88" s="6" t="s">
        <v>58</v>
      </c>
      <c r="F88" s="51" t="s">
        <v>393</v>
      </c>
      <c r="G88" s="11" t="s">
        <v>30</v>
      </c>
      <c r="H88" s="6" t="s">
        <v>40</v>
      </c>
      <c r="I88" s="49"/>
      <c r="J88" s="6" t="s">
        <v>136</v>
      </c>
      <c r="K88" s="49"/>
      <c r="L88" s="6" t="s">
        <v>41</v>
      </c>
      <c r="M88" s="17">
        <v>46022</v>
      </c>
      <c r="N88" s="6"/>
      <c r="O88" s="7">
        <v>47848</v>
      </c>
      <c r="P88" s="49"/>
      <c r="Q88" s="49"/>
      <c r="R88" s="14" t="s">
        <v>35</v>
      </c>
      <c r="S88" s="49"/>
      <c r="T88" s="49"/>
    </row>
    <row r="89" spans="1:20" x14ac:dyDescent="0.25">
      <c r="A89" s="6" t="s">
        <v>55</v>
      </c>
      <c r="B89" s="6" t="s">
        <v>394</v>
      </c>
      <c r="C89" s="50" t="s">
        <v>395</v>
      </c>
      <c r="D89" s="6" t="s">
        <v>394</v>
      </c>
      <c r="E89" s="6" t="s">
        <v>58</v>
      </c>
      <c r="F89" s="51" t="s">
        <v>396</v>
      </c>
      <c r="G89" s="11" t="s">
        <v>30</v>
      </c>
      <c r="H89" s="6" t="s">
        <v>40</v>
      </c>
      <c r="I89" s="49"/>
      <c r="J89" s="6" t="s">
        <v>63</v>
      </c>
      <c r="K89" s="49"/>
      <c r="L89" s="6" t="s">
        <v>41</v>
      </c>
      <c r="M89" s="17">
        <v>46042</v>
      </c>
      <c r="N89" s="6" t="s">
        <v>34</v>
      </c>
      <c r="O89" s="7">
        <v>47868</v>
      </c>
      <c r="P89" s="49"/>
      <c r="Q89" s="49"/>
      <c r="R89" s="14" t="s">
        <v>35</v>
      </c>
      <c r="S89" s="49"/>
      <c r="T89" s="49"/>
    </row>
    <row r="90" spans="1:20" x14ac:dyDescent="0.25">
      <c r="A90" s="6" t="s">
        <v>55</v>
      </c>
      <c r="B90" s="6" t="s">
        <v>397</v>
      </c>
      <c r="C90" s="50" t="s">
        <v>398</v>
      </c>
      <c r="D90" s="6" t="s">
        <v>397</v>
      </c>
      <c r="E90" s="6" t="s">
        <v>58</v>
      </c>
      <c r="F90" s="51" t="s">
        <v>399</v>
      </c>
      <c r="G90" s="11" t="s">
        <v>30</v>
      </c>
      <c r="H90" s="6" t="s">
        <v>40</v>
      </c>
      <c r="I90" s="49"/>
      <c r="J90" s="6" t="s">
        <v>63</v>
      </c>
      <c r="K90" s="49"/>
      <c r="L90" s="6" t="s">
        <v>41</v>
      </c>
      <c r="M90" s="17">
        <v>46050</v>
      </c>
      <c r="N90" s="6" t="s">
        <v>34</v>
      </c>
      <c r="O90" s="7">
        <v>47876</v>
      </c>
      <c r="P90" s="49"/>
      <c r="Q90" s="49"/>
      <c r="R90" s="14" t="s">
        <v>35</v>
      </c>
      <c r="S90" s="49"/>
      <c r="T90" s="49"/>
    </row>
    <row r="91" spans="1:20" x14ac:dyDescent="0.25">
      <c r="A91" s="6" t="s">
        <v>55</v>
      </c>
      <c r="B91" s="6" t="s">
        <v>400</v>
      </c>
      <c r="C91" s="50" t="s">
        <v>401</v>
      </c>
      <c r="D91" s="6" t="s">
        <v>400</v>
      </c>
      <c r="E91" s="6" t="s">
        <v>58</v>
      </c>
      <c r="F91" s="51" t="s">
        <v>402</v>
      </c>
      <c r="G91" s="11" t="s">
        <v>30</v>
      </c>
      <c r="H91" s="6" t="s">
        <v>40</v>
      </c>
      <c r="I91" s="49"/>
      <c r="J91" s="6" t="s">
        <v>63</v>
      </c>
      <c r="K91" s="49"/>
      <c r="L91" s="6" t="s">
        <v>41</v>
      </c>
      <c r="M91" s="17">
        <v>46050</v>
      </c>
      <c r="N91" s="6" t="s">
        <v>34</v>
      </c>
      <c r="O91" s="7">
        <v>47876</v>
      </c>
      <c r="P91" s="49"/>
      <c r="Q91" s="49"/>
      <c r="R91" s="14" t="s">
        <v>35</v>
      </c>
      <c r="S91" s="49"/>
      <c r="T91" s="49"/>
    </row>
    <row r="92" spans="1:20" x14ac:dyDescent="0.25">
      <c r="A92" s="6" t="s">
        <v>24</v>
      </c>
      <c r="B92" s="6" t="s">
        <v>403</v>
      </c>
      <c r="C92" s="47" t="s">
        <v>404</v>
      </c>
      <c r="D92" s="6" t="s">
        <v>405</v>
      </c>
      <c r="E92" s="6" t="s">
        <v>235</v>
      </c>
      <c r="F92" s="52" t="s">
        <v>406</v>
      </c>
      <c r="G92" s="6" t="s">
        <v>30</v>
      </c>
      <c r="H92" s="6" t="s">
        <v>40</v>
      </c>
      <c r="I92" s="45"/>
      <c r="J92" s="6" t="s">
        <v>407</v>
      </c>
      <c r="K92" s="45"/>
      <c r="L92" s="6" t="s">
        <v>41</v>
      </c>
      <c r="M92" s="7">
        <v>46063</v>
      </c>
      <c r="N92" s="6" t="s">
        <v>34</v>
      </c>
      <c r="O92" s="7">
        <v>47889</v>
      </c>
      <c r="P92" s="45"/>
      <c r="Q92" s="53">
        <v>45400</v>
      </c>
      <c r="R92" s="6" t="s">
        <v>35</v>
      </c>
      <c r="S92" s="45"/>
      <c r="T92" s="45" t="s">
        <v>42</v>
      </c>
    </row>
    <row r="93" spans="1:20" x14ac:dyDescent="0.25">
      <c r="A93" s="37" t="s">
        <v>55</v>
      </c>
      <c r="B93" s="37" t="s">
        <v>697</v>
      </c>
      <c r="C93" s="48" t="s">
        <v>698</v>
      </c>
      <c r="D93" s="40" t="s">
        <v>700</v>
      </c>
      <c r="E93" s="37" t="s">
        <v>56</v>
      </c>
      <c r="F93" s="11" t="s">
        <v>701</v>
      </c>
      <c r="G93" s="37" t="s">
        <v>30</v>
      </c>
      <c r="H93" s="37" t="s">
        <v>40</v>
      </c>
      <c r="I93" s="37"/>
      <c r="J93" s="37" t="s">
        <v>62</v>
      </c>
      <c r="K93" s="37"/>
      <c r="L93" s="37" t="s">
        <v>41</v>
      </c>
      <c r="M93" s="38">
        <v>46261</v>
      </c>
      <c r="N93" s="37" t="s">
        <v>34</v>
      </c>
      <c r="O93" s="38">
        <v>48087</v>
      </c>
      <c r="P93" s="37"/>
      <c r="Q93" s="38"/>
      <c r="R93" s="37" t="s">
        <v>35</v>
      </c>
      <c r="S93" s="37"/>
      <c r="T93" s="37" t="s">
        <v>42</v>
      </c>
    </row>
    <row r="94" spans="1:20" x14ac:dyDescent="0.25">
      <c r="A94" s="37" t="s">
        <v>55</v>
      </c>
      <c r="B94" s="37" t="s">
        <v>61</v>
      </c>
      <c r="C94" s="39" t="s">
        <v>695</v>
      </c>
      <c r="D94" s="40" t="s">
        <v>699</v>
      </c>
      <c r="E94" s="37" t="s">
        <v>56</v>
      </c>
      <c r="F94" s="11" t="s">
        <v>696</v>
      </c>
      <c r="G94" s="37" t="s">
        <v>30</v>
      </c>
      <c r="H94" s="37" t="s">
        <v>40</v>
      </c>
      <c r="I94" s="37"/>
      <c r="J94" s="37" t="s">
        <v>62</v>
      </c>
      <c r="K94" s="37"/>
      <c r="L94" s="37" t="s">
        <v>41</v>
      </c>
      <c r="M94" s="38">
        <v>46274</v>
      </c>
      <c r="N94" s="37" t="s">
        <v>34</v>
      </c>
      <c r="O94" s="38">
        <v>48100</v>
      </c>
      <c r="P94" s="37"/>
      <c r="Q94" s="38"/>
      <c r="R94" s="37" t="s">
        <v>35</v>
      </c>
      <c r="S94" s="37"/>
      <c r="T94" s="37" t="s">
        <v>42</v>
      </c>
    </row>
    <row r="95" spans="1:20" ht="105" x14ac:dyDescent="0.25">
      <c r="A95" s="6" t="s">
        <v>24</v>
      </c>
      <c r="B95" s="6" t="s">
        <v>408</v>
      </c>
      <c r="C95" s="21"/>
      <c r="D95" s="15" t="s">
        <v>409</v>
      </c>
      <c r="E95" s="6" t="s">
        <v>58</v>
      </c>
      <c r="F95" s="31" t="s">
        <v>410</v>
      </c>
      <c r="G95" s="6" t="s">
        <v>30</v>
      </c>
      <c r="H95" s="6" t="s">
        <v>101</v>
      </c>
      <c r="I95" s="14"/>
      <c r="J95" s="6" t="s">
        <v>32</v>
      </c>
      <c r="K95" s="14"/>
      <c r="L95" s="6" t="s">
        <v>102</v>
      </c>
      <c r="M95" s="7">
        <v>41831</v>
      </c>
      <c r="N95" s="6" t="s">
        <v>35</v>
      </c>
      <c r="O95" s="7"/>
      <c r="P95" s="14"/>
      <c r="Q95" s="14"/>
      <c r="R95" s="6" t="s">
        <v>35</v>
      </c>
      <c r="S95" s="14"/>
      <c r="T95" s="14"/>
    </row>
    <row r="96" spans="1:20" x14ac:dyDescent="0.25">
      <c r="A96" s="6" t="s">
        <v>55</v>
      </c>
      <c r="B96" s="6" t="s">
        <v>411</v>
      </c>
      <c r="C96" s="20" t="s">
        <v>412</v>
      </c>
      <c r="D96" s="6" t="s">
        <v>413</v>
      </c>
      <c r="E96" s="6" t="s">
        <v>38</v>
      </c>
      <c r="F96" s="31" t="s">
        <v>414</v>
      </c>
      <c r="G96" s="6" t="s">
        <v>30</v>
      </c>
      <c r="H96" s="6" t="s">
        <v>101</v>
      </c>
      <c r="I96" s="6"/>
      <c r="J96" s="6" t="s">
        <v>415</v>
      </c>
      <c r="K96" s="6"/>
      <c r="L96" s="6" t="s">
        <v>102</v>
      </c>
      <c r="M96" s="7">
        <v>41876</v>
      </c>
      <c r="N96" s="6" t="s">
        <v>35</v>
      </c>
      <c r="O96" s="7"/>
      <c r="P96" s="6"/>
      <c r="Q96" s="6"/>
      <c r="R96" s="6" t="s">
        <v>35</v>
      </c>
      <c r="S96" s="6"/>
      <c r="T96" s="6"/>
    </row>
    <row r="97" spans="1:20" x14ac:dyDescent="0.25">
      <c r="A97" s="6" t="s">
        <v>55</v>
      </c>
      <c r="B97" s="6" t="s">
        <v>416</v>
      </c>
      <c r="C97" s="28" t="s">
        <v>412</v>
      </c>
      <c r="D97" s="6" t="s">
        <v>417</v>
      </c>
      <c r="E97" s="6" t="s">
        <v>58</v>
      </c>
      <c r="F97" s="31" t="s">
        <v>418</v>
      </c>
      <c r="G97" s="6" t="s">
        <v>30</v>
      </c>
      <c r="H97" s="6" t="s">
        <v>101</v>
      </c>
      <c r="I97" s="14"/>
      <c r="J97" s="6" t="s">
        <v>415</v>
      </c>
      <c r="L97" s="6" t="s">
        <v>102</v>
      </c>
      <c r="M97" s="7">
        <v>41876</v>
      </c>
      <c r="N97" s="6" t="s">
        <v>35</v>
      </c>
      <c r="O97" s="7"/>
      <c r="R97" s="6" t="s">
        <v>35</v>
      </c>
    </row>
    <row r="98" spans="1:20" x14ac:dyDescent="0.25">
      <c r="A98" s="6" t="s">
        <v>55</v>
      </c>
      <c r="B98" s="6" t="s">
        <v>419</v>
      </c>
      <c r="C98" s="21" t="s">
        <v>420</v>
      </c>
      <c r="D98" s="6" t="s">
        <v>421</v>
      </c>
      <c r="E98" s="6" t="s">
        <v>58</v>
      </c>
      <c r="F98" s="31" t="s">
        <v>422</v>
      </c>
      <c r="G98" s="6" t="s">
        <v>30</v>
      </c>
      <c r="H98" s="6" t="s">
        <v>101</v>
      </c>
      <c r="I98" s="14"/>
      <c r="J98" s="6" t="s">
        <v>415</v>
      </c>
      <c r="K98" s="14"/>
      <c r="L98" s="6" t="s">
        <v>102</v>
      </c>
      <c r="M98" s="7">
        <v>41876</v>
      </c>
      <c r="N98" s="6" t="s">
        <v>35</v>
      </c>
      <c r="O98" s="7"/>
      <c r="P98" s="14"/>
      <c r="Q98" s="14"/>
      <c r="R98" s="6" t="s">
        <v>35</v>
      </c>
      <c r="S98" s="14"/>
      <c r="T98" s="14"/>
    </row>
    <row r="99" spans="1:20" x14ac:dyDescent="0.25">
      <c r="A99" s="6" t="s">
        <v>55</v>
      </c>
      <c r="B99" s="6" t="s">
        <v>423</v>
      </c>
      <c r="C99" s="20"/>
      <c r="D99" s="6" t="s">
        <v>424</v>
      </c>
      <c r="E99" s="6" t="s">
        <v>58</v>
      </c>
      <c r="F99" s="31" t="s">
        <v>425</v>
      </c>
      <c r="G99" s="6" t="s">
        <v>30</v>
      </c>
      <c r="H99" s="6" t="s">
        <v>101</v>
      </c>
      <c r="I99" s="6"/>
      <c r="J99" s="6" t="s">
        <v>63</v>
      </c>
      <c r="K99" s="6"/>
      <c r="L99" s="6" t="s">
        <v>102</v>
      </c>
      <c r="M99" s="7">
        <v>42276</v>
      </c>
      <c r="N99" s="6" t="s">
        <v>35</v>
      </c>
      <c r="O99" s="7"/>
      <c r="P99" s="6"/>
      <c r="Q99" s="6"/>
      <c r="R99" s="6" t="s">
        <v>35</v>
      </c>
      <c r="S99" s="6"/>
      <c r="T99" s="6" t="s">
        <v>42</v>
      </c>
    </row>
    <row r="100" spans="1:20" x14ac:dyDescent="0.25">
      <c r="A100" s="6" t="s">
        <v>24</v>
      </c>
      <c r="B100" s="6" t="s">
        <v>426</v>
      </c>
      <c r="C100" s="28"/>
      <c r="D100" s="6" t="s">
        <v>427</v>
      </c>
      <c r="E100" s="6" t="s">
        <v>58</v>
      </c>
      <c r="F100" s="31" t="s">
        <v>428</v>
      </c>
      <c r="G100" s="6" t="s">
        <v>30</v>
      </c>
      <c r="H100" s="6" t="s">
        <v>101</v>
      </c>
      <c r="J100" s="6" t="s">
        <v>57</v>
      </c>
      <c r="L100" s="6" t="s">
        <v>102</v>
      </c>
      <c r="M100" s="7">
        <v>43396</v>
      </c>
      <c r="N100" s="6" t="s">
        <v>35</v>
      </c>
      <c r="O100" s="7"/>
      <c r="R100" s="6" t="s">
        <v>35</v>
      </c>
      <c r="T100" s="6"/>
    </row>
    <row r="101" spans="1:20" ht="60" x14ac:dyDescent="0.25">
      <c r="A101" s="6" t="s">
        <v>55</v>
      </c>
      <c r="B101" s="6" t="s">
        <v>429</v>
      </c>
      <c r="C101" s="21" t="s">
        <v>430</v>
      </c>
      <c r="D101" s="15" t="s">
        <v>431</v>
      </c>
      <c r="E101" s="6" t="s">
        <v>58</v>
      </c>
      <c r="F101" s="31" t="s">
        <v>432</v>
      </c>
      <c r="G101" s="11" t="s">
        <v>30</v>
      </c>
      <c r="H101" s="6" t="s">
        <v>101</v>
      </c>
      <c r="I101" s="14"/>
      <c r="J101" s="6" t="s">
        <v>136</v>
      </c>
      <c r="K101" s="14"/>
      <c r="L101" s="6" t="s">
        <v>138</v>
      </c>
      <c r="M101" s="7">
        <v>43396</v>
      </c>
      <c r="N101" s="6" t="s">
        <v>35</v>
      </c>
      <c r="O101" s="7"/>
      <c r="P101" s="14"/>
      <c r="Q101" s="14"/>
      <c r="R101" s="14" t="s">
        <v>35</v>
      </c>
      <c r="S101" s="14"/>
      <c r="T101" s="14"/>
    </row>
    <row r="102" spans="1:20" x14ac:dyDescent="0.25">
      <c r="A102" s="6" t="s">
        <v>55</v>
      </c>
      <c r="B102" s="6" t="s">
        <v>433</v>
      </c>
      <c r="C102" s="20" t="s">
        <v>434</v>
      </c>
      <c r="D102" s="6" t="s">
        <v>435</v>
      </c>
      <c r="E102" s="6" t="s">
        <v>58</v>
      </c>
      <c r="F102" s="31" t="s">
        <v>436</v>
      </c>
      <c r="G102" s="6" t="s">
        <v>30</v>
      </c>
      <c r="H102" s="6" t="s">
        <v>101</v>
      </c>
      <c r="I102" s="6"/>
      <c r="J102" s="6" t="s">
        <v>32</v>
      </c>
      <c r="K102" s="6"/>
      <c r="L102" s="6" t="s">
        <v>102</v>
      </c>
      <c r="M102" s="7">
        <v>43467</v>
      </c>
      <c r="N102" s="6" t="s">
        <v>35</v>
      </c>
      <c r="O102" s="7"/>
      <c r="P102" s="6"/>
      <c r="Q102" s="6"/>
      <c r="R102" s="6" t="s">
        <v>35</v>
      </c>
      <c r="S102" s="6"/>
      <c r="T102" s="6" t="s">
        <v>437</v>
      </c>
    </row>
    <row r="103" spans="1:20" x14ac:dyDescent="0.25">
      <c r="A103" s="6" t="s">
        <v>55</v>
      </c>
      <c r="B103" s="6" t="s">
        <v>438</v>
      </c>
      <c r="C103" s="20" t="s">
        <v>439</v>
      </c>
      <c r="D103" s="6" t="s">
        <v>440</v>
      </c>
      <c r="E103" s="6" t="s">
        <v>58</v>
      </c>
      <c r="F103" s="31" t="s">
        <v>441</v>
      </c>
      <c r="G103" s="6" t="s">
        <v>30</v>
      </c>
      <c r="H103" s="6" t="s">
        <v>101</v>
      </c>
      <c r="I103" s="6"/>
      <c r="J103" s="6" t="s">
        <v>326</v>
      </c>
      <c r="K103" s="6"/>
      <c r="L103" s="6" t="s">
        <v>102</v>
      </c>
      <c r="M103" s="7">
        <v>43467</v>
      </c>
      <c r="N103" s="6" t="s">
        <v>35</v>
      </c>
      <c r="O103" s="7"/>
      <c r="P103" s="6"/>
      <c r="Q103" s="6"/>
      <c r="R103" s="6" t="s">
        <v>35</v>
      </c>
      <c r="S103" s="6"/>
      <c r="T103" s="6"/>
    </row>
    <row r="104" spans="1:20" x14ac:dyDescent="0.25">
      <c r="A104" s="6" t="s">
        <v>55</v>
      </c>
      <c r="B104" s="6" t="s">
        <v>442</v>
      </c>
      <c r="C104" s="20" t="s">
        <v>443</v>
      </c>
      <c r="D104" s="6" t="s">
        <v>444</v>
      </c>
      <c r="E104" s="6" t="s">
        <v>58</v>
      </c>
      <c r="F104" s="31" t="s">
        <v>445</v>
      </c>
      <c r="G104" s="6" t="s">
        <v>30</v>
      </c>
      <c r="H104" s="6" t="s">
        <v>101</v>
      </c>
      <c r="I104" s="6"/>
      <c r="J104" s="6" t="s">
        <v>326</v>
      </c>
      <c r="K104" s="6"/>
      <c r="L104" s="6" t="s">
        <v>102</v>
      </c>
      <c r="M104" s="7">
        <v>43467</v>
      </c>
      <c r="N104" s="6" t="s">
        <v>35</v>
      </c>
      <c r="O104" s="7"/>
      <c r="P104" s="6"/>
      <c r="Q104" s="6"/>
      <c r="R104" s="6" t="s">
        <v>35</v>
      </c>
      <c r="S104" s="6"/>
      <c r="T104" s="6"/>
    </row>
    <row r="105" spans="1:20" x14ac:dyDescent="0.25">
      <c r="A105" s="6" t="s">
        <v>55</v>
      </c>
      <c r="B105" s="6" t="s">
        <v>446</v>
      </c>
      <c r="C105" s="20" t="s">
        <v>447</v>
      </c>
      <c r="D105" s="6" t="s">
        <v>448</v>
      </c>
      <c r="E105" s="6" t="s">
        <v>58</v>
      </c>
      <c r="F105" s="31" t="s">
        <v>449</v>
      </c>
      <c r="G105" s="6" t="s">
        <v>30</v>
      </c>
      <c r="H105" s="6" t="s">
        <v>101</v>
      </c>
      <c r="I105" s="6"/>
      <c r="J105" s="6" t="s">
        <v>32</v>
      </c>
      <c r="K105" s="6"/>
      <c r="L105" s="6" t="s">
        <v>102</v>
      </c>
      <c r="M105" s="7">
        <v>43474</v>
      </c>
      <c r="N105" s="6" t="s">
        <v>35</v>
      </c>
      <c r="O105" s="7"/>
      <c r="P105" s="6"/>
      <c r="Q105" s="6"/>
      <c r="R105" s="6" t="s">
        <v>35</v>
      </c>
      <c r="S105" s="6"/>
      <c r="T105" s="6"/>
    </row>
    <row r="106" spans="1:20" x14ac:dyDescent="0.25">
      <c r="A106" s="6" t="s">
        <v>55</v>
      </c>
      <c r="B106" s="6" t="s">
        <v>450</v>
      </c>
      <c r="C106" s="20" t="s">
        <v>451</v>
      </c>
      <c r="D106" s="6" t="s">
        <v>452</v>
      </c>
      <c r="E106" s="6" t="s">
        <v>38</v>
      </c>
      <c r="F106" s="31" t="s">
        <v>453</v>
      </c>
      <c r="G106" s="6" t="s">
        <v>30</v>
      </c>
      <c r="H106" s="6" t="s">
        <v>101</v>
      </c>
      <c r="I106" s="6"/>
      <c r="J106" s="6" t="s">
        <v>415</v>
      </c>
      <c r="K106" s="6"/>
      <c r="L106" s="6" t="s">
        <v>102</v>
      </c>
      <c r="M106" s="7">
        <v>43519</v>
      </c>
      <c r="N106" s="6" t="s">
        <v>35</v>
      </c>
      <c r="O106" s="7"/>
      <c r="P106" s="6"/>
      <c r="Q106" s="6"/>
      <c r="R106" s="6" t="s">
        <v>35</v>
      </c>
      <c r="S106" s="6"/>
      <c r="T106" s="6"/>
    </row>
    <row r="107" spans="1:20" x14ac:dyDescent="0.25">
      <c r="A107" s="6" t="s">
        <v>24</v>
      </c>
      <c r="B107" s="6" t="s">
        <v>454</v>
      </c>
      <c r="C107" s="20"/>
      <c r="D107" s="6" t="s">
        <v>455</v>
      </c>
      <c r="E107" s="6" t="s">
        <v>58</v>
      </c>
      <c r="F107" s="31" t="s">
        <v>456</v>
      </c>
      <c r="G107" s="6" t="s">
        <v>30</v>
      </c>
      <c r="H107" s="6" t="s">
        <v>101</v>
      </c>
      <c r="I107" s="6"/>
      <c r="J107" s="6" t="s">
        <v>63</v>
      </c>
      <c r="K107" s="6"/>
      <c r="L107" s="6" t="s">
        <v>102</v>
      </c>
      <c r="M107" s="7">
        <v>43608</v>
      </c>
      <c r="N107" s="6" t="s">
        <v>35</v>
      </c>
      <c r="O107" s="7"/>
      <c r="P107" s="6"/>
      <c r="Q107" s="6"/>
      <c r="R107" s="6" t="s">
        <v>35</v>
      </c>
      <c r="S107" s="6"/>
      <c r="T107" s="6"/>
    </row>
    <row r="108" spans="1:20" x14ac:dyDescent="0.25">
      <c r="A108" s="6" t="s">
        <v>55</v>
      </c>
      <c r="B108" s="6" t="s">
        <v>457</v>
      </c>
      <c r="C108" s="20" t="s">
        <v>458</v>
      </c>
      <c r="D108" s="6" t="s">
        <v>459</v>
      </c>
      <c r="E108" s="6" t="s">
        <v>38</v>
      </c>
      <c r="F108" s="9" t="s">
        <v>460</v>
      </c>
      <c r="G108" s="6" t="s">
        <v>30</v>
      </c>
      <c r="H108" s="6" t="s">
        <v>101</v>
      </c>
      <c r="I108" s="6"/>
      <c r="J108" s="6" t="s">
        <v>415</v>
      </c>
      <c r="K108" s="6"/>
      <c r="L108" s="6" t="s">
        <v>102</v>
      </c>
      <c r="M108" s="7">
        <v>43773</v>
      </c>
      <c r="N108" s="6" t="s">
        <v>35</v>
      </c>
      <c r="O108" s="7"/>
      <c r="P108" s="6"/>
      <c r="Q108" s="6"/>
      <c r="R108" s="6" t="s">
        <v>35</v>
      </c>
      <c r="S108" s="6"/>
      <c r="T108" s="6"/>
    </row>
    <row r="109" spans="1:20" x14ac:dyDescent="0.25">
      <c r="A109" s="6" t="s">
        <v>55</v>
      </c>
      <c r="B109" s="6" t="s">
        <v>461</v>
      </c>
      <c r="C109" s="20" t="s">
        <v>462</v>
      </c>
      <c r="D109" s="6" t="s">
        <v>463</v>
      </c>
      <c r="E109" s="6" t="s">
        <v>38</v>
      </c>
      <c r="F109" s="9" t="s">
        <v>464</v>
      </c>
      <c r="G109" s="6" t="s">
        <v>30</v>
      </c>
      <c r="H109" s="6" t="s">
        <v>101</v>
      </c>
      <c r="I109" s="6"/>
      <c r="J109" s="6" t="s">
        <v>415</v>
      </c>
      <c r="K109" s="6"/>
      <c r="L109" s="6" t="s">
        <v>102</v>
      </c>
      <c r="M109" s="7">
        <v>43773</v>
      </c>
      <c r="N109" s="6" t="s">
        <v>35</v>
      </c>
      <c r="O109" s="7"/>
      <c r="P109" s="6"/>
      <c r="Q109" s="6"/>
      <c r="R109" s="6" t="s">
        <v>35</v>
      </c>
      <c r="S109" s="6"/>
      <c r="T109" s="6"/>
    </row>
    <row r="110" spans="1:20" x14ac:dyDescent="0.25">
      <c r="A110" s="6" t="s">
        <v>55</v>
      </c>
      <c r="B110" s="6" t="s">
        <v>465</v>
      </c>
      <c r="C110" s="20" t="s">
        <v>466</v>
      </c>
      <c r="D110" s="6" t="s">
        <v>467</v>
      </c>
      <c r="E110" s="6" t="s">
        <v>38</v>
      </c>
      <c r="F110" s="9" t="s">
        <v>468</v>
      </c>
      <c r="G110" s="6" t="s">
        <v>30</v>
      </c>
      <c r="H110" s="6" t="s">
        <v>101</v>
      </c>
      <c r="I110" s="6"/>
      <c r="J110" s="6" t="s">
        <v>415</v>
      </c>
      <c r="K110" s="6"/>
      <c r="L110" s="6" t="s">
        <v>102</v>
      </c>
      <c r="M110" s="7">
        <v>43773</v>
      </c>
      <c r="N110" s="6" t="s">
        <v>35</v>
      </c>
      <c r="O110" s="7"/>
      <c r="P110" s="6"/>
      <c r="Q110" s="6"/>
      <c r="R110" s="6" t="s">
        <v>35</v>
      </c>
      <c r="S110" s="6"/>
      <c r="T110" s="6"/>
    </row>
    <row r="111" spans="1:20" x14ac:dyDescent="0.25">
      <c r="A111" s="6" t="s">
        <v>55</v>
      </c>
      <c r="B111" s="6" t="s">
        <v>469</v>
      </c>
      <c r="C111" s="20" t="s">
        <v>470</v>
      </c>
      <c r="D111" s="6" t="s">
        <v>471</v>
      </c>
      <c r="E111" s="6" t="s">
        <v>38</v>
      </c>
      <c r="F111" s="9" t="s">
        <v>472</v>
      </c>
      <c r="G111" s="6" t="s">
        <v>30</v>
      </c>
      <c r="H111" s="6" t="s">
        <v>101</v>
      </c>
      <c r="I111" s="6"/>
      <c r="J111" s="6" t="s">
        <v>415</v>
      </c>
      <c r="K111" s="6"/>
      <c r="L111" s="6" t="s">
        <v>102</v>
      </c>
      <c r="M111" s="7">
        <v>43773</v>
      </c>
      <c r="N111" s="6" t="s">
        <v>35</v>
      </c>
      <c r="O111" s="7"/>
      <c r="P111" s="6"/>
      <c r="Q111" s="6"/>
      <c r="R111" s="6" t="s">
        <v>35</v>
      </c>
      <c r="S111" s="6"/>
      <c r="T111" s="6"/>
    </row>
    <row r="112" spans="1:20" x14ac:dyDescent="0.25">
      <c r="A112" s="6" t="s">
        <v>55</v>
      </c>
      <c r="B112" s="6" t="s">
        <v>473</v>
      </c>
      <c r="C112" s="20" t="s">
        <v>474</v>
      </c>
      <c r="D112" s="6" t="s">
        <v>475</v>
      </c>
      <c r="E112" s="6" t="s">
        <v>58</v>
      </c>
      <c r="F112" s="9" t="s">
        <v>476</v>
      </c>
      <c r="G112" s="6" t="s">
        <v>30</v>
      </c>
      <c r="H112" s="6" t="s">
        <v>477</v>
      </c>
      <c r="I112" s="6"/>
      <c r="J112" s="6" t="s">
        <v>478</v>
      </c>
      <c r="K112" s="6"/>
      <c r="L112" s="6" t="s">
        <v>215</v>
      </c>
      <c r="M112" s="7">
        <v>43951</v>
      </c>
      <c r="N112" s="6" t="s">
        <v>35</v>
      </c>
      <c r="O112" s="7"/>
      <c r="P112" s="6"/>
      <c r="Q112" s="7">
        <v>45630</v>
      </c>
      <c r="R112" s="6" t="s">
        <v>35</v>
      </c>
      <c r="S112" s="6"/>
      <c r="T112" s="6" t="s">
        <v>42</v>
      </c>
    </row>
    <row r="113" spans="1:20" x14ac:dyDescent="0.25">
      <c r="A113" s="6" t="s">
        <v>55</v>
      </c>
      <c r="B113" s="6" t="s">
        <v>479</v>
      </c>
      <c r="C113" s="20" t="s">
        <v>480</v>
      </c>
      <c r="D113" s="6" t="s">
        <v>481</v>
      </c>
      <c r="E113" s="6" t="s">
        <v>58</v>
      </c>
      <c r="F113" s="9" t="s">
        <v>482</v>
      </c>
      <c r="G113" s="6" t="s">
        <v>30</v>
      </c>
      <c r="H113" s="6" t="s">
        <v>477</v>
      </c>
      <c r="I113" s="6"/>
      <c r="J113" s="6" t="s">
        <v>478</v>
      </c>
      <c r="K113" s="6"/>
      <c r="L113" s="6" t="s">
        <v>215</v>
      </c>
      <c r="M113" s="7">
        <v>43951</v>
      </c>
      <c r="N113" s="6" t="s">
        <v>35</v>
      </c>
      <c r="O113" s="7"/>
      <c r="P113" s="6"/>
      <c r="Q113" s="7">
        <v>45630</v>
      </c>
      <c r="R113" s="6" t="s">
        <v>35</v>
      </c>
      <c r="S113" s="6"/>
      <c r="T113" s="6" t="s">
        <v>42</v>
      </c>
    </row>
    <row r="114" spans="1:20" ht="165" x14ac:dyDescent="0.25">
      <c r="A114" s="6" t="s">
        <v>24</v>
      </c>
      <c r="B114" s="6" t="s">
        <v>483</v>
      </c>
      <c r="C114" s="28">
        <v>5307047403</v>
      </c>
      <c r="D114" s="15" t="s">
        <v>484</v>
      </c>
      <c r="E114" s="6" t="s">
        <v>58</v>
      </c>
      <c r="F114" s="9" t="s">
        <v>485</v>
      </c>
      <c r="G114" s="6" t="s">
        <v>30</v>
      </c>
      <c r="H114" s="6" t="s">
        <v>101</v>
      </c>
      <c r="J114" s="6" t="s">
        <v>32</v>
      </c>
      <c r="L114" s="6" t="s">
        <v>102</v>
      </c>
      <c r="M114" s="7">
        <v>44008</v>
      </c>
      <c r="N114" s="6" t="s">
        <v>35</v>
      </c>
      <c r="O114" s="7"/>
      <c r="R114" s="6" t="s">
        <v>35</v>
      </c>
    </row>
    <row r="115" spans="1:20" ht="165" x14ac:dyDescent="0.25">
      <c r="A115" s="6" t="s">
        <v>24</v>
      </c>
      <c r="B115" s="6" t="s">
        <v>486</v>
      </c>
      <c r="C115" s="21">
        <v>5307047598</v>
      </c>
      <c r="D115" s="15" t="s">
        <v>484</v>
      </c>
      <c r="E115" s="6" t="s">
        <v>58</v>
      </c>
      <c r="F115" s="9" t="s">
        <v>487</v>
      </c>
      <c r="G115" s="6" t="s">
        <v>30</v>
      </c>
      <c r="H115" s="6" t="s">
        <v>101</v>
      </c>
      <c r="I115" s="14"/>
      <c r="J115" s="6" t="s">
        <v>32</v>
      </c>
      <c r="K115" s="14"/>
      <c r="L115" s="6" t="s">
        <v>102</v>
      </c>
      <c r="M115" s="7">
        <v>44008</v>
      </c>
      <c r="N115" s="6" t="s">
        <v>35</v>
      </c>
      <c r="O115" s="7"/>
      <c r="P115" s="14"/>
      <c r="Q115" s="14"/>
      <c r="R115" s="6" t="s">
        <v>35</v>
      </c>
      <c r="S115" s="14"/>
      <c r="T115" s="14"/>
    </row>
    <row r="116" spans="1:20" x14ac:dyDescent="0.25">
      <c r="A116" s="6" t="s">
        <v>55</v>
      </c>
      <c r="B116" s="6" t="s">
        <v>488</v>
      </c>
      <c r="C116" s="20" t="s">
        <v>489</v>
      </c>
      <c r="D116" s="6" t="s">
        <v>490</v>
      </c>
      <c r="E116" s="6" t="s">
        <v>58</v>
      </c>
      <c r="F116" s="9" t="s">
        <v>491</v>
      </c>
      <c r="G116" s="6" t="s">
        <v>30</v>
      </c>
      <c r="H116" s="6" t="s">
        <v>101</v>
      </c>
      <c r="I116" s="6"/>
      <c r="J116" s="6" t="s">
        <v>63</v>
      </c>
      <c r="K116" s="6"/>
      <c r="L116" s="6" t="s">
        <v>102</v>
      </c>
      <c r="M116" s="7">
        <v>44117</v>
      </c>
      <c r="N116" s="6" t="s">
        <v>35</v>
      </c>
      <c r="O116" s="7"/>
      <c r="P116" s="6"/>
      <c r="Q116" s="6"/>
      <c r="R116" s="6" t="s">
        <v>35</v>
      </c>
      <c r="S116" s="6"/>
      <c r="T116" s="6"/>
    </row>
    <row r="117" spans="1:20" x14ac:dyDescent="0.25">
      <c r="A117" s="6" t="s">
        <v>55</v>
      </c>
      <c r="B117" s="6" t="s">
        <v>492</v>
      </c>
      <c r="C117" s="28" t="s">
        <v>493</v>
      </c>
      <c r="D117" s="6" t="s">
        <v>494</v>
      </c>
      <c r="E117" s="6" t="s">
        <v>58</v>
      </c>
      <c r="F117" s="9" t="s">
        <v>495</v>
      </c>
      <c r="G117" s="6" t="s">
        <v>30</v>
      </c>
      <c r="H117" s="6" t="s">
        <v>101</v>
      </c>
      <c r="J117" s="6" t="s">
        <v>415</v>
      </c>
      <c r="L117" s="6" t="s">
        <v>102</v>
      </c>
      <c r="M117" s="7">
        <v>44183</v>
      </c>
      <c r="N117" s="6" t="s">
        <v>35</v>
      </c>
      <c r="O117" s="7"/>
      <c r="R117" s="6" t="s">
        <v>35</v>
      </c>
    </row>
    <row r="118" spans="1:20" x14ac:dyDescent="0.25">
      <c r="A118" s="6" t="s">
        <v>55</v>
      </c>
      <c r="B118" s="6" t="s">
        <v>496</v>
      </c>
      <c r="C118" s="28" t="s">
        <v>497</v>
      </c>
      <c r="D118" s="14" t="s">
        <v>498</v>
      </c>
      <c r="E118" s="6" t="s">
        <v>58</v>
      </c>
      <c r="F118" s="9" t="s">
        <v>499</v>
      </c>
      <c r="G118" s="6" t="s">
        <v>30</v>
      </c>
      <c r="H118" s="6" t="s">
        <v>101</v>
      </c>
      <c r="J118" s="6" t="s">
        <v>415</v>
      </c>
      <c r="L118" s="6" t="s">
        <v>102</v>
      </c>
      <c r="M118" s="7">
        <v>44183</v>
      </c>
      <c r="N118" s="6" t="s">
        <v>35</v>
      </c>
      <c r="O118" s="7"/>
      <c r="R118" s="6" t="s">
        <v>35</v>
      </c>
    </row>
    <row r="119" spans="1:20" x14ac:dyDescent="0.25">
      <c r="A119" s="6" t="s">
        <v>55</v>
      </c>
      <c r="B119" s="6" t="s">
        <v>500</v>
      </c>
      <c r="C119" s="28" t="s">
        <v>501</v>
      </c>
      <c r="D119" s="14" t="s">
        <v>502</v>
      </c>
      <c r="E119" s="6" t="s">
        <v>58</v>
      </c>
      <c r="F119" s="9" t="s">
        <v>503</v>
      </c>
      <c r="G119" s="6" t="s">
        <v>30</v>
      </c>
      <c r="H119" s="6" t="s">
        <v>101</v>
      </c>
      <c r="J119" s="6" t="s">
        <v>415</v>
      </c>
      <c r="L119" s="6" t="s">
        <v>102</v>
      </c>
      <c r="M119" s="7">
        <v>44183</v>
      </c>
      <c r="N119" s="6" t="s">
        <v>35</v>
      </c>
      <c r="O119" s="7"/>
      <c r="R119" s="6" t="s">
        <v>35</v>
      </c>
    </row>
    <row r="120" spans="1:20" x14ac:dyDescent="0.25">
      <c r="A120" s="6" t="s">
        <v>55</v>
      </c>
      <c r="B120" s="6" t="s">
        <v>504</v>
      </c>
      <c r="C120" s="21" t="s">
        <v>505</v>
      </c>
      <c r="D120" s="14" t="s">
        <v>506</v>
      </c>
      <c r="E120" s="6" t="s">
        <v>58</v>
      </c>
      <c r="F120" s="9" t="s">
        <v>507</v>
      </c>
      <c r="G120" s="6" t="s">
        <v>30</v>
      </c>
      <c r="H120" s="6" t="s">
        <v>101</v>
      </c>
      <c r="I120" s="14"/>
      <c r="J120" s="6" t="s">
        <v>415</v>
      </c>
      <c r="K120" s="14"/>
      <c r="L120" s="6" t="s">
        <v>102</v>
      </c>
      <c r="M120" s="7">
        <v>44183</v>
      </c>
      <c r="N120" s="6" t="s">
        <v>35</v>
      </c>
      <c r="O120" s="7"/>
      <c r="P120" s="14"/>
      <c r="Q120" s="14"/>
      <c r="R120" s="6" t="s">
        <v>35</v>
      </c>
      <c r="S120" s="14"/>
      <c r="T120" s="14"/>
    </row>
    <row r="121" spans="1:20" x14ac:dyDescent="0.25">
      <c r="A121" s="6" t="s">
        <v>55</v>
      </c>
      <c r="B121" s="6" t="s">
        <v>508</v>
      </c>
      <c r="C121" s="20"/>
      <c r="D121" s="6" t="s">
        <v>509</v>
      </c>
      <c r="E121" s="6" t="s">
        <v>58</v>
      </c>
      <c r="F121" s="9" t="s">
        <v>510</v>
      </c>
      <c r="G121" s="6" t="s">
        <v>30</v>
      </c>
      <c r="H121" s="6" t="s">
        <v>101</v>
      </c>
      <c r="I121" s="6"/>
      <c r="J121" s="6" t="s">
        <v>63</v>
      </c>
      <c r="K121" s="6"/>
      <c r="L121" s="6" t="s">
        <v>102</v>
      </c>
      <c r="M121" s="7">
        <v>44285</v>
      </c>
      <c r="N121" s="6" t="s">
        <v>35</v>
      </c>
      <c r="O121" s="7"/>
      <c r="P121" s="6"/>
      <c r="Q121" s="6"/>
      <c r="R121" s="6" t="s">
        <v>35</v>
      </c>
      <c r="S121" s="6"/>
      <c r="T121" s="6"/>
    </row>
    <row r="122" spans="1:20" x14ac:dyDescent="0.25">
      <c r="A122" s="6" t="s">
        <v>55</v>
      </c>
      <c r="B122" s="6" t="s">
        <v>511</v>
      </c>
      <c r="C122" s="20"/>
      <c r="D122" s="6" t="s">
        <v>509</v>
      </c>
      <c r="E122" s="6" t="s">
        <v>58</v>
      </c>
      <c r="F122" s="9" t="s">
        <v>512</v>
      </c>
      <c r="G122" s="6" t="s">
        <v>30</v>
      </c>
      <c r="H122" s="6" t="s">
        <v>101</v>
      </c>
      <c r="I122" s="6"/>
      <c r="J122" s="6" t="s">
        <v>63</v>
      </c>
      <c r="K122" s="6"/>
      <c r="L122" s="6" t="s">
        <v>102</v>
      </c>
      <c r="M122" s="7">
        <v>44302</v>
      </c>
      <c r="N122" s="6" t="s">
        <v>35</v>
      </c>
      <c r="O122" s="7"/>
      <c r="P122" s="6"/>
      <c r="Q122" s="6"/>
      <c r="R122" s="6" t="s">
        <v>35</v>
      </c>
      <c r="S122" s="6"/>
      <c r="T122" s="6"/>
    </row>
    <row r="123" spans="1:20" x14ac:dyDescent="0.25">
      <c r="A123" s="6" t="s">
        <v>55</v>
      </c>
      <c r="B123" s="6" t="s">
        <v>513</v>
      </c>
      <c r="C123" s="20"/>
      <c r="D123" s="6" t="s">
        <v>509</v>
      </c>
      <c r="E123" s="6" t="s">
        <v>58</v>
      </c>
      <c r="F123" s="9" t="s">
        <v>514</v>
      </c>
      <c r="G123" s="6" t="s">
        <v>30</v>
      </c>
      <c r="H123" s="6" t="s">
        <v>101</v>
      </c>
      <c r="I123" s="6"/>
      <c r="J123" s="6" t="s">
        <v>63</v>
      </c>
      <c r="K123" s="6"/>
      <c r="L123" s="6" t="s">
        <v>102</v>
      </c>
      <c r="M123" s="7">
        <v>44302</v>
      </c>
      <c r="N123" s="6" t="s">
        <v>35</v>
      </c>
      <c r="O123" s="7"/>
      <c r="P123" s="6"/>
      <c r="Q123" s="6"/>
      <c r="R123" s="6" t="s">
        <v>35</v>
      </c>
      <c r="S123" s="6"/>
      <c r="T123" s="6"/>
    </row>
    <row r="124" spans="1:20" x14ac:dyDescent="0.25">
      <c r="A124" s="6" t="s">
        <v>55</v>
      </c>
      <c r="B124" s="6" t="s">
        <v>515</v>
      </c>
      <c r="C124" s="28" t="s">
        <v>516</v>
      </c>
      <c r="D124" s="8" t="s">
        <v>517</v>
      </c>
      <c r="E124" s="6" t="s">
        <v>38</v>
      </c>
      <c r="F124" s="9" t="s">
        <v>518</v>
      </c>
      <c r="G124" s="11" t="s">
        <v>30</v>
      </c>
      <c r="H124" s="6" t="s">
        <v>101</v>
      </c>
      <c r="J124" s="6" t="s">
        <v>415</v>
      </c>
      <c r="L124" s="6" t="s">
        <v>102</v>
      </c>
      <c r="M124" s="7">
        <v>44595</v>
      </c>
      <c r="N124" s="6" t="s">
        <v>35</v>
      </c>
      <c r="O124" s="7"/>
      <c r="R124" t="s">
        <v>35</v>
      </c>
    </row>
    <row r="125" spans="1:20" x14ac:dyDescent="0.25">
      <c r="A125" s="6" t="s">
        <v>55</v>
      </c>
      <c r="B125" s="6" t="s">
        <v>519</v>
      </c>
      <c r="C125" s="28" t="s">
        <v>520</v>
      </c>
      <c r="D125" s="8" t="s">
        <v>521</v>
      </c>
      <c r="E125" s="6" t="s">
        <v>38</v>
      </c>
      <c r="F125" s="9" t="s">
        <v>522</v>
      </c>
      <c r="G125" s="11" t="s">
        <v>30</v>
      </c>
      <c r="H125" s="6" t="s">
        <v>59</v>
      </c>
      <c r="J125" s="6" t="s">
        <v>415</v>
      </c>
      <c r="L125" s="6" t="s">
        <v>523</v>
      </c>
      <c r="M125" s="7">
        <v>44595</v>
      </c>
      <c r="N125" s="6" t="s">
        <v>35</v>
      </c>
      <c r="O125" s="7"/>
      <c r="R125" t="s">
        <v>35</v>
      </c>
    </row>
    <row r="126" spans="1:20" x14ac:dyDescent="0.25">
      <c r="A126" s="6" t="s">
        <v>55</v>
      </c>
      <c r="B126" s="6" t="s">
        <v>524</v>
      </c>
      <c r="C126" s="28" t="s">
        <v>525</v>
      </c>
      <c r="D126" s="15" t="s">
        <v>526</v>
      </c>
      <c r="E126" s="6" t="s">
        <v>38</v>
      </c>
      <c r="F126" s="9" t="s">
        <v>527</v>
      </c>
      <c r="G126" s="11" t="s">
        <v>30</v>
      </c>
      <c r="H126" s="6" t="s">
        <v>101</v>
      </c>
      <c r="J126" s="6" t="s">
        <v>415</v>
      </c>
      <c r="L126" s="6" t="s">
        <v>102</v>
      </c>
      <c r="M126" s="7">
        <v>44595</v>
      </c>
      <c r="N126" s="6" t="s">
        <v>35</v>
      </c>
      <c r="O126" s="7"/>
      <c r="R126" t="s">
        <v>35</v>
      </c>
    </row>
    <row r="127" spans="1:20" x14ac:dyDescent="0.25">
      <c r="A127" s="6" t="s">
        <v>55</v>
      </c>
      <c r="B127" s="6" t="s">
        <v>528</v>
      </c>
      <c r="C127" s="28" t="s">
        <v>529</v>
      </c>
      <c r="D127" s="8" t="s">
        <v>526</v>
      </c>
      <c r="E127" s="6" t="s">
        <v>38</v>
      </c>
      <c r="F127" s="9" t="s">
        <v>530</v>
      </c>
      <c r="G127" s="11" t="s">
        <v>30</v>
      </c>
      <c r="H127" s="6" t="s">
        <v>59</v>
      </c>
      <c r="J127" s="6" t="s">
        <v>415</v>
      </c>
      <c r="L127" s="6" t="s">
        <v>523</v>
      </c>
      <c r="M127" s="7">
        <v>44595</v>
      </c>
      <c r="N127" s="6" t="s">
        <v>35</v>
      </c>
      <c r="O127" s="7"/>
      <c r="R127" t="s">
        <v>35</v>
      </c>
    </row>
    <row r="128" spans="1:20" x14ac:dyDescent="0.25">
      <c r="A128" s="6" t="s">
        <v>55</v>
      </c>
      <c r="B128" s="6" t="s">
        <v>531</v>
      </c>
      <c r="C128" s="28" t="s">
        <v>532</v>
      </c>
      <c r="D128" s="8" t="s">
        <v>533</v>
      </c>
      <c r="E128" s="6" t="s">
        <v>38</v>
      </c>
      <c r="F128" s="9" t="s">
        <v>534</v>
      </c>
      <c r="G128" s="11" t="s">
        <v>30</v>
      </c>
      <c r="H128" s="6" t="s">
        <v>101</v>
      </c>
      <c r="J128" s="6" t="s">
        <v>415</v>
      </c>
      <c r="L128" s="6" t="s">
        <v>102</v>
      </c>
      <c r="M128" s="7">
        <v>44595</v>
      </c>
      <c r="N128" s="6" t="s">
        <v>35</v>
      </c>
      <c r="O128" s="7"/>
      <c r="R128" t="s">
        <v>35</v>
      </c>
    </row>
    <row r="129" spans="1:20" x14ac:dyDescent="0.25">
      <c r="A129" s="6" t="s">
        <v>55</v>
      </c>
      <c r="B129" s="6" t="s">
        <v>535</v>
      </c>
      <c r="C129" s="28" t="s">
        <v>536</v>
      </c>
      <c r="D129" s="15" t="s">
        <v>533</v>
      </c>
      <c r="E129" s="6" t="s">
        <v>38</v>
      </c>
      <c r="F129" s="9" t="s">
        <v>537</v>
      </c>
      <c r="G129" s="11" t="s">
        <v>30</v>
      </c>
      <c r="H129" s="6" t="s">
        <v>59</v>
      </c>
      <c r="J129" s="6" t="s">
        <v>415</v>
      </c>
      <c r="L129" s="6" t="s">
        <v>523</v>
      </c>
      <c r="M129" s="7">
        <v>44595</v>
      </c>
      <c r="N129" s="6" t="s">
        <v>35</v>
      </c>
      <c r="O129" s="7"/>
      <c r="R129" t="s">
        <v>35</v>
      </c>
    </row>
    <row r="130" spans="1:20" x14ac:dyDescent="0.25">
      <c r="A130" s="6" t="s">
        <v>55</v>
      </c>
      <c r="B130" s="6" t="s">
        <v>538</v>
      </c>
      <c r="C130" s="28" t="s">
        <v>539</v>
      </c>
      <c r="D130" s="6" t="s">
        <v>538</v>
      </c>
      <c r="E130" s="6" t="s">
        <v>38</v>
      </c>
      <c r="F130" s="9" t="s">
        <v>540</v>
      </c>
      <c r="G130" s="11" t="s">
        <v>30</v>
      </c>
      <c r="H130" s="6" t="s">
        <v>101</v>
      </c>
      <c r="J130" s="6" t="s">
        <v>415</v>
      </c>
      <c r="L130" s="6" t="s">
        <v>523</v>
      </c>
      <c r="M130" s="7">
        <v>44595</v>
      </c>
      <c r="N130" s="6" t="s">
        <v>35</v>
      </c>
      <c r="O130" s="7"/>
      <c r="R130" t="s">
        <v>35</v>
      </c>
    </row>
    <row r="131" spans="1:20" x14ac:dyDescent="0.25">
      <c r="A131" s="6" t="s">
        <v>55</v>
      </c>
      <c r="B131" s="6" t="s">
        <v>541</v>
      </c>
      <c r="C131" s="28" t="s">
        <v>542</v>
      </c>
      <c r="D131" s="6" t="s">
        <v>541</v>
      </c>
      <c r="E131" s="6" t="s">
        <v>38</v>
      </c>
      <c r="F131" s="9" t="s">
        <v>543</v>
      </c>
      <c r="G131" s="11" t="s">
        <v>30</v>
      </c>
      <c r="H131" s="6" t="s">
        <v>101</v>
      </c>
      <c r="J131" s="6" t="s">
        <v>415</v>
      </c>
      <c r="L131" s="6" t="s">
        <v>102</v>
      </c>
      <c r="M131" s="7">
        <v>44613</v>
      </c>
      <c r="N131" s="6" t="s">
        <v>35</v>
      </c>
      <c r="O131" s="7"/>
      <c r="R131" t="s">
        <v>35</v>
      </c>
    </row>
    <row r="132" spans="1:20" x14ac:dyDescent="0.25">
      <c r="A132" s="6" t="s">
        <v>55</v>
      </c>
      <c r="B132" s="6" t="s">
        <v>544</v>
      </c>
      <c r="C132" s="28" t="s">
        <v>545</v>
      </c>
      <c r="D132" s="8" t="s">
        <v>546</v>
      </c>
      <c r="E132" s="6" t="s">
        <v>38</v>
      </c>
      <c r="F132" s="9" t="s">
        <v>547</v>
      </c>
      <c r="G132" s="11" t="s">
        <v>30</v>
      </c>
      <c r="H132" s="6" t="s">
        <v>101</v>
      </c>
      <c r="J132" s="6" t="s">
        <v>415</v>
      </c>
      <c r="L132" s="6" t="s">
        <v>102</v>
      </c>
      <c r="M132" s="7">
        <v>44826</v>
      </c>
      <c r="N132" s="6" t="s">
        <v>35</v>
      </c>
      <c r="O132" s="7"/>
      <c r="R132" t="s">
        <v>35</v>
      </c>
    </row>
    <row r="133" spans="1:20" x14ac:dyDescent="0.25">
      <c r="A133" s="6" t="s">
        <v>55</v>
      </c>
      <c r="B133" s="6" t="s">
        <v>548</v>
      </c>
      <c r="C133" s="28" t="s">
        <v>549</v>
      </c>
      <c r="D133" s="8" t="s">
        <v>546</v>
      </c>
      <c r="E133" s="6" t="s">
        <v>38</v>
      </c>
      <c r="F133" s="9" t="s">
        <v>550</v>
      </c>
      <c r="G133" s="11" t="s">
        <v>30</v>
      </c>
      <c r="H133" s="6" t="s">
        <v>59</v>
      </c>
      <c r="J133" s="6" t="s">
        <v>415</v>
      </c>
      <c r="L133" s="6" t="s">
        <v>523</v>
      </c>
      <c r="M133" s="7">
        <v>44826</v>
      </c>
      <c r="N133" s="6" t="s">
        <v>35</v>
      </c>
      <c r="O133" s="7"/>
      <c r="R133" t="s">
        <v>35</v>
      </c>
    </row>
    <row r="134" spans="1:20" x14ac:dyDescent="0.25">
      <c r="A134" s="6" t="s">
        <v>55</v>
      </c>
      <c r="B134" s="6" t="s">
        <v>551</v>
      </c>
      <c r="C134" s="28" t="s">
        <v>552</v>
      </c>
      <c r="D134" s="8" t="s">
        <v>553</v>
      </c>
      <c r="E134" s="6" t="s">
        <v>38</v>
      </c>
      <c r="F134" s="9" t="s">
        <v>554</v>
      </c>
      <c r="G134" s="11" t="s">
        <v>30</v>
      </c>
      <c r="H134" s="6" t="s">
        <v>101</v>
      </c>
      <c r="J134" s="6" t="s">
        <v>415</v>
      </c>
      <c r="L134" s="6" t="s">
        <v>102</v>
      </c>
      <c r="M134" s="7">
        <v>44826</v>
      </c>
      <c r="N134" s="6" t="s">
        <v>35</v>
      </c>
      <c r="O134" s="7"/>
      <c r="R134" t="s">
        <v>35</v>
      </c>
    </row>
    <row r="135" spans="1:20" x14ac:dyDescent="0.25">
      <c r="A135" s="6" t="s">
        <v>55</v>
      </c>
      <c r="B135" s="6" t="s">
        <v>555</v>
      </c>
      <c r="C135" s="28" t="s">
        <v>556</v>
      </c>
      <c r="D135" s="15" t="s">
        <v>553</v>
      </c>
      <c r="E135" s="6" t="s">
        <v>38</v>
      </c>
      <c r="F135" s="9" t="s">
        <v>557</v>
      </c>
      <c r="G135" s="11" t="s">
        <v>30</v>
      </c>
      <c r="H135" s="6" t="s">
        <v>59</v>
      </c>
      <c r="J135" s="6" t="s">
        <v>415</v>
      </c>
      <c r="L135" s="6" t="s">
        <v>523</v>
      </c>
      <c r="M135" s="7">
        <v>44826</v>
      </c>
      <c r="N135" s="6" t="s">
        <v>35</v>
      </c>
      <c r="O135" s="7"/>
      <c r="R135" t="s">
        <v>35</v>
      </c>
    </row>
    <row r="136" spans="1:20" x14ac:dyDescent="0.25">
      <c r="A136" s="6" t="s">
        <v>55</v>
      </c>
      <c r="B136" s="6" t="s">
        <v>558</v>
      </c>
      <c r="C136" s="21" t="s">
        <v>559</v>
      </c>
      <c r="D136" s="6" t="s">
        <v>558</v>
      </c>
      <c r="E136" s="6" t="s">
        <v>38</v>
      </c>
      <c r="F136" s="9" t="s">
        <v>560</v>
      </c>
      <c r="G136" s="11" t="s">
        <v>30</v>
      </c>
      <c r="H136" s="6" t="s">
        <v>101</v>
      </c>
      <c r="I136" s="14"/>
      <c r="J136" s="6" t="s">
        <v>129</v>
      </c>
      <c r="K136" s="14"/>
      <c r="L136" s="6" t="s">
        <v>102</v>
      </c>
      <c r="M136" s="7">
        <v>45036</v>
      </c>
      <c r="N136" s="6" t="s">
        <v>35</v>
      </c>
      <c r="O136" s="7"/>
      <c r="P136" s="14"/>
      <c r="Q136" s="14"/>
      <c r="R136" s="14" t="s">
        <v>35</v>
      </c>
      <c r="S136" s="14"/>
      <c r="T136" s="14"/>
    </row>
    <row r="137" spans="1:20" x14ac:dyDescent="0.25">
      <c r="A137" s="6" t="s">
        <v>55</v>
      </c>
      <c r="B137" s="6" t="s">
        <v>561</v>
      </c>
      <c r="C137" s="20" t="s">
        <v>562</v>
      </c>
      <c r="D137" s="6" t="s">
        <v>563</v>
      </c>
      <c r="E137" s="6" t="s">
        <v>58</v>
      </c>
      <c r="F137" s="9" t="s">
        <v>564</v>
      </c>
      <c r="G137" s="6" t="s">
        <v>30</v>
      </c>
      <c r="H137" s="6" t="s">
        <v>101</v>
      </c>
      <c r="I137" s="6"/>
      <c r="J137" s="6" t="s">
        <v>32</v>
      </c>
      <c r="K137" s="6"/>
      <c r="L137" s="6" t="s">
        <v>102</v>
      </c>
      <c r="M137" s="7">
        <v>45207</v>
      </c>
      <c r="N137" s="6" t="s">
        <v>35</v>
      </c>
      <c r="O137" s="7"/>
      <c r="P137" s="6"/>
      <c r="Q137" s="6"/>
      <c r="R137" s="6" t="s">
        <v>35</v>
      </c>
      <c r="S137" s="6"/>
      <c r="T137" s="6"/>
    </row>
    <row r="138" spans="1:20" x14ac:dyDescent="0.25">
      <c r="A138" s="6" t="s">
        <v>55</v>
      </c>
      <c r="B138" s="6" t="s">
        <v>565</v>
      </c>
      <c r="C138" s="28" t="s">
        <v>566</v>
      </c>
      <c r="D138" s="6" t="s">
        <v>565</v>
      </c>
      <c r="E138" s="6" t="s">
        <v>38</v>
      </c>
      <c r="F138" s="9" t="s">
        <v>567</v>
      </c>
      <c r="G138" s="11" t="s">
        <v>30</v>
      </c>
      <c r="H138" s="6" t="s">
        <v>101</v>
      </c>
      <c r="J138" s="6" t="s">
        <v>129</v>
      </c>
      <c r="L138" s="6" t="s">
        <v>102</v>
      </c>
      <c r="M138" s="7">
        <v>45253</v>
      </c>
      <c r="N138" s="6" t="s">
        <v>35</v>
      </c>
      <c r="O138" s="7"/>
      <c r="R138" t="s">
        <v>35</v>
      </c>
    </row>
    <row r="139" spans="1:20" ht="30" x14ac:dyDescent="0.25">
      <c r="A139" s="6" t="s">
        <v>55</v>
      </c>
      <c r="B139" s="6" t="s">
        <v>568</v>
      </c>
      <c r="C139" s="28" t="s">
        <v>569</v>
      </c>
      <c r="D139" s="15" t="s">
        <v>570</v>
      </c>
      <c r="E139" s="6" t="s">
        <v>58</v>
      </c>
      <c r="F139" s="9" t="s">
        <v>571</v>
      </c>
      <c r="G139" s="11" t="s">
        <v>30</v>
      </c>
      <c r="H139" s="6" t="s">
        <v>101</v>
      </c>
      <c r="J139" s="6" t="s">
        <v>136</v>
      </c>
      <c r="L139" s="6" t="s">
        <v>138</v>
      </c>
      <c r="M139" s="7">
        <v>45581</v>
      </c>
      <c r="N139" s="6" t="s">
        <v>35</v>
      </c>
      <c r="O139" s="7"/>
      <c r="R139" t="s">
        <v>35</v>
      </c>
    </row>
    <row r="140" spans="1:20" x14ac:dyDescent="0.25">
      <c r="A140" s="6" t="s">
        <v>55</v>
      </c>
      <c r="B140" s="6" t="s">
        <v>572</v>
      </c>
      <c r="C140" s="28" t="s">
        <v>573</v>
      </c>
      <c r="D140" s="6" t="s">
        <v>572</v>
      </c>
      <c r="E140" s="6" t="s">
        <v>58</v>
      </c>
      <c r="F140" s="9" t="s">
        <v>574</v>
      </c>
      <c r="G140" s="11" t="s">
        <v>30</v>
      </c>
      <c r="H140" s="6" t="s">
        <v>101</v>
      </c>
      <c r="J140" s="6" t="s">
        <v>143</v>
      </c>
      <c r="L140" s="6" t="s">
        <v>102</v>
      </c>
      <c r="M140" s="7">
        <v>45600</v>
      </c>
      <c r="N140" s="6" t="s">
        <v>35</v>
      </c>
      <c r="O140" s="7"/>
      <c r="R140" t="s">
        <v>35</v>
      </c>
    </row>
    <row r="141" spans="1:20" ht="30" x14ac:dyDescent="0.25">
      <c r="A141" s="6" t="s">
        <v>55</v>
      </c>
      <c r="B141" s="6" t="s">
        <v>371</v>
      </c>
      <c r="C141" s="28" t="s">
        <v>575</v>
      </c>
      <c r="D141" s="15" t="s">
        <v>576</v>
      </c>
      <c r="E141" s="6" t="s">
        <v>58</v>
      </c>
      <c r="F141" s="9" t="s">
        <v>577</v>
      </c>
      <c r="G141" s="11" t="s">
        <v>30</v>
      </c>
      <c r="H141" s="6" t="s">
        <v>31</v>
      </c>
      <c r="I141" s="14"/>
      <c r="J141" s="6" t="s">
        <v>136</v>
      </c>
      <c r="L141" s="6" t="s">
        <v>578</v>
      </c>
      <c r="M141" s="7">
        <v>45684</v>
      </c>
      <c r="N141" s="6" t="s">
        <v>35</v>
      </c>
      <c r="O141" s="7"/>
      <c r="R141" t="s">
        <v>35</v>
      </c>
    </row>
    <row r="142" spans="1:20" ht="45" x14ac:dyDescent="0.25">
      <c r="A142" s="6" t="s">
        <v>55</v>
      </c>
      <c r="B142" s="6" t="s">
        <v>579</v>
      </c>
      <c r="C142" s="28"/>
      <c r="D142" s="15" t="s">
        <v>580</v>
      </c>
      <c r="E142" s="6" t="s">
        <v>38</v>
      </c>
      <c r="F142" s="9" t="s">
        <v>581</v>
      </c>
      <c r="G142" s="11" t="s">
        <v>30</v>
      </c>
      <c r="H142" s="6" t="s">
        <v>477</v>
      </c>
      <c r="I142" s="6"/>
      <c r="J142" s="6" t="s">
        <v>57</v>
      </c>
      <c r="L142" s="6" t="s">
        <v>215</v>
      </c>
      <c r="M142" s="7"/>
      <c r="N142" s="6" t="s">
        <v>35</v>
      </c>
      <c r="O142" s="7"/>
      <c r="R142" t="s">
        <v>35</v>
      </c>
    </row>
    <row r="143" spans="1:20" x14ac:dyDescent="0.25">
      <c r="A143" s="6" t="s">
        <v>55</v>
      </c>
      <c r="B143" s="6" t="s">
        <v>582</v>
      </c>
      <c r="C143" s="28"/>
      <c r="D143" s="15"/>
      <c r="E143" s="6" t="s">
        <v>38</v>
      </c>
      <c r="F143" s="9" t="s">
        <v>583</v>
      </c>
      <c r="G143" s="11" t="s">
        <v>30</v>
      </c>
      <c r="H143" s="6" t="s">
        <v>477</v>
      </c>
      <c r="J143" s="6" t="s">
        <v>32</v>
      </c>
      <c r="L143" s="6" t="s">
        <v>215</v>
      </c>
      <c r="M143" s="7"/>
      <c r="N143" s="6" t="s">
        <v>35</v>
      </c>
      <c r="O143" s="7"/>
      <c r="R143" t="s">
        <v>35</v>
      </c>
    </row>
    <row r="144" spans="1:20" x14ac:dyDescent="0.25">
      <c r="A144" s="6" t="s">
        <v>55</v>
      </c>
      <c r="B144" s="6" t="s">
        <v>584</v>
      </c>
      <c r="C144" s="28"/>
      <c r="D144" s="8"/>
      <c r="E144" s="6" t="s">
        <v>38</v>
      </c>
      <c r="F144" s="9" t="s">
        <v>585</v>
      </c>
      <c r="G144" s="11" t="s">
        <v>30</v>
      </c>
      <c r="H144" s="6" t="s">
        <v>586</v>
      </c>
      <c r="J144" s="6" t="s">
        <v>57</v>
      </c>
      <c r="L144" s="6" t="s">
        <v>215</v>
      </c>
      <c r="M144" s="7"/>
      <c r="N144" s="6" t="s">
        <v>35</v>
      </c>
      <c r="O144" s="7"/>
      <c r="R144" t="s">
        <v>35</v>
      </c>
    </row>
    <row r="145" spans="1:18" x14ac:dyDescent="0.25">
      <c r="A145" s="6" t="s">
        <v>55</v>
      </c>
      <c r="B145" s="6" t="s">
        <v>587</v>
      </c>
      <c r="C145" s="28"/>
      <c r="D145" s="8"/>
      <c r="E145" s="6" t="s">
        <v>38</v>
      </c>
      <c r="F145" s="9" t="s">
        <v>588</v>
      </c>
      <c r="G145" s="11" t="s">
        <v>30</v>
      </c>
      <c r="H145" s="6" t="s">
        <v>586</v>
      </c>
      <c r="J145" s="6" t="s">
        <v>57</v>
      </c>
      <c r="L145" s="6" t="s">
        <v>215</v>
      </c>
      <c r="M145" s="7"/>
      <c r="N145" s="6" t="s">
        <v>35</v>
      </c>
      <c r="O145" s="7"/>
      <c r="R145" t="s">
        <v>35</v>
      </c>
    </row>
    <row r="146" spans="1:18" x14ac:dyDescent="0.25">
      <c r="A146" s="6" t="s">
        <v>55</v>
      </c>
      <c r="B146" s="6" t="s">
        <v>589</v>
      </c>
      <c r="C146" s="28"/>
      <c r="D146" s="8"/>
      <c r="E146" s="6" t="s">
        <v>38</v>
      </c>
      <c r="F146" s="9" t="s">
        <v>590</v>
      </c>
      <c r="G146" s="11" t="s">
        <v>30</v>
      </c>
      <c r="H146" s="6" t="s">
        <v>586</v>
      </c>
      <c r="J146" s="6" t="s">
        <v>57</v>
      </c>
      <c r="L146" s="6" t="s">
        <v>215</v>
      </c>
      <c r="M146" s="7"/>
      <c r="N146" s="6" t="s">
        <v>35</v>
      </c>
      <c r="O146" s="7"/>
      <c r="R146" t="s">
        <v>35</v>
      </c>
    </row>
    <row r="147" spans="1:18" x14ac:dyDescent="0.25">
      <c r="A147" s="6" t="s">
        <v>55</v>
      </c>
      <c r="B147" s="6" t="s">
        <v>591</v>
      </c>
      <c r="C147" s="28"/>
      <c r="D147" s="8"/>
      <c r="E147" s="6" t="s">
        <v>38</v>
      </c>
      <c r="F147" s="9" t="s">
        <v>592</v>
      </c>
      <c r="G147" s="11" t="s">
        <v>30</v>
      </c>
      <c r="H147" s="6" t="s">
        <v>586</v>
      </c>
      <c r="J147" s="6" t="s">
        <v>593</v>
      </c>
      <c r="L147" s="6" t="s">
        <v>215</v>
      </c>
      <c r="M147" s="7"/>
      <c r="N147" s="6" t="s">
        <v>35</v>
      </c>
      <c r="O147" s="7"/>
      <c r="R147" t="s">
        <v>35</v>
      </c>
    </row>
    <row r="148" spans="1:18" x14ac:dyDescent="0.25">
      <c r="A148" s="6" t="s">
        <v>55</v>
      </c>
      <c r="B148" s="6" t="s">
        <v>594</v>
      </c>
      <c r="C148" s="28"/>
      <c r="D148" s="8" t="s">
        <v>595</v>
      </c>
      <c r="E148" s="6" t="s">
        <v>58</v>
      </c>
      <c r="F148" s="9" t="s">
        <v>596</v>
      </c>
      <c r="G148" s="11" t="s">
        <v>30</v>
      </c>
      <c r="H148" s="6" t="s">
        <v>477</v>
      </c>
      <c r="J148" s="6" t="s">
        <v>32</v>
      </c>
      <c r="L148" s="6" t="s">
        <v>215</v>
      </c>
      <c r="M148" s="7"/>
      <c r="N148" s="6"/>
      <c r="O148" s="7"/>
      <c r="R148" t="s">
        <v>35</v>
      </c>
    </row>
    <row r="149" spans="1:18" ht="30" x14ac:dyDescent="0.25">
      <c r="A149" s="6" t="s">
        <v>55</v>
      </c>
      <c r="B149" s="6" t="s">
        <v>597</v>
      </c>
      <c r="C149" s="28" t="s">
        <v>598</v>
      </c>
      <c r="D149" s="8" t="s">
        <v>599</v>
      </c>
      <c r="E149" s="6" t="s">
        <v>38</v>
      </c>
      <c r="F149" s="9" t="s">
        <v>600</v>
      </c>
      <c r="G149" s="11" t="s">
        <v>30</v>
      </c>
      <c r="H149" s="6" t="s">
        <v>101</v>
      </c>
      <c r="J149" s="6" t="s">
        <v>415</v>
      </c>
      <c r="L149" s="6" t="s">
        <v>102</v>
      </c>
      <c r="M149" s="32">
        <v>45863</v>
      </c>
      <c r="N149" s="6" t="s">
        <v>35</v>
      </c>
      <c r="O149" s="7"/>
      <c r="R149" t="s">
        <v>35</v>
      </c>
    </row>
  </sheetData>
  <sheetProtection algorithmName="SHA-512" hashValue="7oE7cJIJbPmeK1d7cDUs+K5VTXZ+Z9jTAgV7pOWB6AsRmqLRhcU7WG2UTHncRYTYdiAyXlPauKFHwwIbmH1TJg==" saltValue="JcVUDwsXrvvEs8lN1oj4kw==" spinCount="100000" sheet="1" selectLockedCells="1" selectUnlockedCells="1"/>
  <conditionalFormatting sqref="B27">
    <cfRule type="expression" dxfId="3" priority="1">
      <formula>$B27&lt;TODAY()</formula>
    </cfRule>
    <cfRule type="expression" dxfId="2" priority="2">
      <formula>$B27&lt;TODAY()+180</formula>
    </cfRule>
  </conditionalFormatting>
  <hyperlinks>
    <hyperlink ref="F100" r:id="rId1" xr:uid="{418B704E-F10A-4F60-AFF7-C2607E371268}"/>
    <hyperlink ref="F97" r:id="rId2" xr:uid="{6BF45D11-AACF-48BB-B1CF-48AFFAD3724C}"/>
    <hyperlink ref="F98" r:id="rId3" xr:uid="{03651414-52AC-45CF-BC5E-35C3620A26B5}"/>
    <hyperlink ref="F117" r:id="rId4" xr:uid="{0FE02D82-679D-4966-8A90-2F925BC7F689}"/>
    <hyperlink ref="G142" r:id="rId5" xr:uid="{0F634DC1-70AD-4524-9505-D84724F3A43B}"/>
    <hyperlink ref="F142" r:id="rId6" xr:uid="{DEC73839-AC7E-43FD-82B0-E0564ECDC749}"/>
    <hyperlink ref="G143" r:id="rId7" xr:uid="{A403E5A4-6920-4FC2-8E2F-ECA9E75A2142}"/>
    <hyperlink ref="F143" r:id="rId8" xr:uid="{CA1B7D86-9173-4B0B-AF70-E78B83FF84FE}"/>
    <hyperlink ref="G144" r:id="rId9" xr:uid="{72067E7C-C20C-4210-8238-A730D7AE6E82}"/>
    <hyperlink ref="F144" r:id="rId10" xr:uid="{73CA5D7D-90DA-427C-9CD8-215985A416C6}"/>
    <hyperlink ref="G145" r:id="rId11" xr:uid="{C13E5B3E-60D2-4182-9998-3DC41E90F811}"/>
    <hyperlink ref="F145" r:id="rId12" xr:uid="{D19639A2-A901-4A5F-B6E6-88F6409C656D}"/>
    <hyperlink ref="G146" r:id="rId13" xr:uid="{D1F26551-0615-4C51-8209-38FF4D2533B7}"/>
    <hyperlink ref="F146" r:id="rId14" xr:uid="{74F3137F-F9BD-4FD5-A75D-AEE41BCF2AC7}"/>
    <hyperlink ref="G147" r:id="rId15" xr:uid="{73E12540-82FE-4A3C-8EFF-C47450D82497}"/>
    <hyperlink ref="F147" r:id="rId16" xr:uid="{12639846-470D-4F26-9895-75109EE47206}"/>
    <hyperlink ref="G72" r:id="rId17" xr:uid="{27A3D252-E64E-43D7-A22E-A4D8F954289B}"/>
    <hyperlink ref="F72" r:id="rId18" xr:uid="{2C24E6A4-7997-45FE-96FB-6578136C224F}"/>
    <hyperlink ref="F112" r:id="rId19" xr:uid="{11042153-1DB4-4ECE-81D6-AD3A504994C9}"/>
    <hyperlink ref="F113" r:id="rId20" xr:uid="{79CD913C-4203-4704-A3CB-ADBF8C8448FB}"/>
    <hyperlink ref="F44" r:id="rId21" xr:uid="{A83D175A-5F26-433F-A0D5-7C968CAC6BD1}"/>
    <hyperlink ref="F50" r:id="rId22" xr:uid="{02A29A73-731D-41BF-82F8-4229B0B75FFC}"/>
    <hyperlink ref="G101" r:id="rId23" xr:uid="{34A943FF-EB39-4BE5-B6CC-D83CAF19A9A5}"/>
    <hyperlink ref="F101" r:id="rId24" xr:uid="{1242F405-FD76-4ABF-8452-5BBA179BEF58}"/>
    <hyperlink ref="G66" r:id="rId25" xr:uid="{C376B4A2-7CC1-4929-BB98-19664869C96E}"/>
    <hyperlink ref="F66" r:id="rId26" xr:uid="{A5392536-7EC3-40B0-B7BF-02E9E6BA2CB3}"/>
    <hyperlink ref="F148" r:id="rId27" xr:uid="{E29AD6DD-30F6-4F44-AE38-DA5139F8A85C}"/>
    <hyperlink ref="G148" r:id="rId28" xr:uid="{B6238C0E-A35E-41D2-BF80-0D18D21BA1E3}"/>
    <hyperlink ref="F71" r:id="rId29" xr:uid="{083699D5-B38C-487C-95FB-D5DF0CA53E27}"/>
    <hyperlink ref="G71" r:id="rId30" xr:uid="{F4E8418A-91D2-4AC3-887C-A23B39163EDE}"/>
    <hyperlink ref="F19" r:id="rId31" xr:uid="{DC2F9048-207C-457A-ACB3-2BACC191AFB7}"/>
    <hyperlink ref="G19" r:id="rId32" xr:uid="{DE4746AA-9475-498E-9F2C-EE8FB34E64B5}"/>
    <hyperlink ref="F20" r:id="rId33" xr:uid="{DC8CAEB9-E61D-459A-8C08-5789DE6987A3}"/>
    <hyperlink ref="G20" r:id="rId34" xr:uid="{B7CF3183-9E8E-49FD-B78E-EFE1FE40868E}"/>
    <hyperlink ref="F60" r:id="rId35" xr:uid="{79A0209B-0DF9-4F46-A069-2AE56281E1EA}"/>
    <hyperlink ref="G60" r:id="rId36" xr:uid="{4BD16460-883A-4F05-B370-1AFBDB1BDF20}"/>
    <hyperlink ref="F139" r:id="rId37" xr:uid="{62CF5A40-1FBC-418F-994A-13AEAC3BA587}"/>
    <hyperlink ref="G139" r:id="rId38" xr:uid="{D69DF63B-5F34-4539-B1B3-74436B73952A}"/>
    <hyperlink ref="F124" r:id="rId39" xr:uid="{3183D7AB-FC2D-4FBE-8D9C-78AF05333FCF}"/>
    <hyperlink ref="G124" r:id="rId40" xr:uid="{AA2B40F2-8AC8-4D0E-BC03-76739FA2FAE7}"/>
    <hyperlink ref="F125" r:id="rId41" xr:uid="{90321485-A09A-433B-9F58-B58733B9D903}"/>
    <hyperlink ref="G125" r:id="rId42" xr:uid="{0FA62565-C669-48FE-B264-71FF63DF5DD2}"/>
    <hyperlink ref="F132" r:id="rId43" xr:uid="{686C5AF4-D16C-410E-954E-FC71B27203AF}"/>
    <hyperlink ref="G132" r:id="rId44" xr:uid="{12E77F86-80C0-43E4-B5CC-67E9E7244C1F}"/>
    <hyperlink ref="F133" r:id="rId45" xr:uid="{79AAF775-4310-471D-81E6-A198165479B7}"/>
    <hyperlink ref="G133" r:id="rId46" xr:uid="{79A1240E-E152-4941-AE55-3D9766601546}"/>
    <hyperlink ref="F126" r:id="rId47" xr:uid="{043BD946-F3C7-42D8-8B27-974E73D2D81A}"/>
    <hyperlink ref="G126" r:id="rId48" xr:uid="{F0B80EBE-7120-43F0-8432-28EF5C26269F}"/>
    <hyperlink ref="F127" r:id="rId49" xr:uid="{51496F3D-3344-4502-BF78-EEA61BC6AF1F}"/>
    <hyperlink ref="G127" r:id="rId50" xr:uid="{05F8E6F9-C055-404F-8AD9-E4E9ECAD3057}"/>
    <hyperlink ref="F134" r:id="rId51" xr:uid="{20A108D1-CE26-4ECC-B26E-ABD6A4583DDF}"/>
    <hyperlink ref="G134" r:id="rId52" xr:uid="{109560BF-B922-44F8-B465-A6C1964E9C51}"/>
    <hyperlink ref="F135" r:id="rId53" xr:uid="{87044D93-F4F2-4A2D-A402-25CCC95DD1A1}"/>
    <hyperlink ref="G135" r:id="rId54" xr:uid="{94853CB8-4E9F-4BF1-BA69-6D4BCE0D3B75}"/>
    <hyperlink ref="F128" r:id="rId55" xr:uid="{15A2FB06-F4CA-45CB-B9F9-62AF2C3D5FEE}"/>
    <hyperlink ref="G128" r:id="rId56" xr:uid="{4CD1A2F1-A05F-442F-A1B4-B3ED7A0FC810}"/>
    <hyperlink ref="F129" r:id="rId57" xr:uid="{F037ECF4-CB02-4DCE-BDC5-BBBFB9B65BBE}"/>
    <hyperlink ref="G129" r:id="rId58" xr:uid="{C143FBB6-6634-41F6-8942-C453520B2CAC}"/>
    <hyperlink ref="F140" r:id="rId59" xr:uid="{95E46375-56D5-4E0F-B9F5-34081539AE98}"/>
    <hyperlink ref="G140" r:id="rId60" xr:uid="{F413D684-4B15-4672-9271-51A97A20CD25}"/>
    <hyperlink ref="F138" r:id="rId61" xr:uid="{D7FA3CA4-525A-4FFB-9B0B-31542F6C811B}"/>
    <hyperlink ref="G138" r:id="rId62" xr:uid="{7B1E5531-87BB-41FF-A9A4-9DFA42A4CF39}"/>
    <hyperlink ref="F136" r:id="rId63" xr:uid="{7A5D952D-D692-4B53-B2D7-A0C029273F59}"/>
    <hyperlink ref="G136" r:id="rId64" xr:uid="{BBE21B6D-1572-4543-B214-3EF6D39EAFFC}"/>
    <hyperlink ref="F131" r:id="rId65" xr:uid="{446159F4-7EB8-4B06-B179-C1B40CFF33C3}"/>
    <hyperlink ref="G131" r:id="rId66" xr:uid="{0FC92883-1159-4395-9BCE-07E67B33F76D}"/>
    <hyperlink ref="F130" r:id="rId67" xr:uid="{054CFF11-50CD-4677-B1B7-CE0A20C5A46E}"/>
    <hyperlink ref="G130" r:id="rId68" xr:uid="{9E793321-F987-45AA-80B1-E764B12DF95C}"/>
    <hyperlink ref="F75" r:id="rId69" xr:uid="{9BB05F57-8AE3-4E4C-B69D-B701723F653D}"/>
    <hyperlink ref="G75" r:id="rId70" xr:uid="{C9F8B0C2-4A02-4630-8F3C-70F5465AFD1F}"/>
    <hyperlink ref="F25" r:id="rId71" xr:uid="{2F11E5A9-3634-4097-9D5F-1FBA7AF29A70}"/>
    <hyperlink ref="F23" r:id="rId72" xr:uid="{19FC0620-70C4-49E9-A4D8-DC2E89D2CE8F}"/>
    <hyperlink ref="G23" r:id="rId73" xr:uid="{C7ECD54F-6095-4407-ADE1-E6E96FE321DC}"/>
    <hyperlink ref="G24" r:id="rId74" xr:uid="{B73F3464-286E-40EF-BBF0-2CDC2CFF57D0}"/>
    <hyperlink ref="F24" r:id="rId75" xr:uid="{3BFECD7C-E5AC-47E4-8305-AA7953278941}"/>
    <hyperlink ref="F80" r:id="rId76" xr:uid="{FC0283AC-F27A-4584-877D-DCDE919C307D}"/>
    <hyperlink ref="G80" r:id="rId77" xr:uid="{A4DB6901-A6EB-402C-AB2E-1E7CF363A843}"/>
    <hyperlink ref="F141" r:id="rId78" xr:uid="{12492729-4957-492B-A655-1372FC19A5E0}"/>
    <hyperlink ref="G141" r:id="rId79" xr:uid="{275798C7-E10C-42C6-B9C9-C4EB4B8523E2}"/>
    <hyperlink ref="F83" r:id="rId80" xr:uid="{ED31051F-5861-42F6-BB06-B042460D9C67}"/>
    <hyperlink ref="G83" r:id="rId81" xr:uid="{D30B84C7-8109-4689-A6F6-6A5C37B219E6}"/>
    <hyperlink ref="F51" r:id="rId82" xr:uid="{E194E527-276E-4992-8BFC-5A0EDE11AD81}"/>
    <hyperlink ref="G51" r:id="rId83" xr:uid="{FB36C4C9-29F2-4462-85FD-B21E4BEEE458}"/>
    <hyperlink ref="F52" r:id="rId84" xr:uid="{CB7AF521-2980-470D-A52E-6640538A4380}"/>
    <hyperlink ref="G52" r:id="rId85" xr:uid="{050BAB30-81F0-4477-A2A0-DC1FBC1170FB}"/>
    <hyperlink ref="F149" r:id="rId86" xr:uid="{24861CF1-8601-4859-9903-012708E687B7}"/>
    <hyperlink ref="G149" r:id="rId87" xr:uid="{DDD2C667-55CA-41D5-8850-49A339BE4CD5}"/>
    <hyperlink ref="G86" r:id="rId88" xr:uid="{A60CC4BC-575F-45C9-B82A-10F77176F05C}"/>
    <hyperlink ref="F86" r:id="rId89" xr:uid="{1D0C4A38-07CF-4975-A6D7-7EFF02C004DE}"/>
    <hyperlink ref="F92" r:id="rId90" xr:uid="{B5EFFA8A-5366-4727-906A-6B70ACE85CDF}"/>
    <hyperlink ref="F74" r:id="rId91" xr:uid="{12CFC752-15D6-4D9B-B812-D1FF9D17D131}"/>
    <hyperlink ref="F46" r:id="rId92" xr:uid="{00BC5EFE-AF94-4460-A6AF-FBAF2C28E2A4}"/>
    <hyperlink ref="F81" r:id="rId93" xr:uid="{49CBE4EE-4F45-48CC-842E-5B0DA1FDAA80}"/>
    <hyperlink ref="F65" r:id="rId94" xr:uid="{2C3498DD-A1EF-44B1-805E-BBE0BC6138A9}"/>
    <hyperlink ref="F82" r:id="rId95" xr:uid="{7ABE588C-A6BD-480E-89CD-503D8E3686AB}"/>
    <hyperlink ref="F63" r:id="rId96" xr:uid="{F81CB10B-2E52-41FB-BB2D-218DDF248758}"/>
    <hyperlink ref="F78" r:id="rId97" xr:uid="{4558E5B1-50F6-4795-81C0-1030CD1C8A34}"/>
    <hyperlink ref="F49" r:id="rId98" xr:uid="{66987301-51BE-4F46-92B3-07051752D8BD}"/>
    <hyperlink ref="G67" r:id="rId99" xr:uid="{1A3BCFD8-1059-40DE-A90B-5B93664AC6A3}"/>
    <hyperlink ref="F67" r:id="rId100" xr:uid="{DB701E0D-2388-4683-BFED-22B5CDF97502}"/>
    <hyperlink ref="G68" r:id="rId101" xr:uid="{71A82BAE-9355-4234-9A27-CE1DEAC9F940}"/>
    <hyperlink ref="F68" r:id="rId102" xr:uid="{836DE415-E42A-4619-AE00-769F01464513}"/>
    <hyperlink ref="G55" r:id="rId103" xr:uid="{29D973DD-2B75-4252-8B0E-E3B9D31C8DE7}"/>
    <hyperlink ref="F55" r:id="rId104" xr:uid="{9F1DDEDE-F213-4AA1-B031-1198AC66FA9C}"/>
    <hyperlink ref="G56" r:id="rId105" xr:uid="{5814DD22-2830-4A78-ACD4-C015BAEA309A}"/>
    <hyperlink ref="F56" r:id="rId106" xr:uid="{04CA128D-4B4D-4210-A961-28AB99E8AF00}"/>
    <hyperlink ref="G57" r:id="rId107" xr:uid="{9C251D6C-21B8-4D57-AF8D-B2E5FB862605}"/>
    <hyperlink ref="F57" r:id="rId108" xr:uid="{B5B5BDC3-C28A-4CE3-A0A3-EC8305657F87}"/>
    <hyperlink ref="G87" r:id="rId109" xr:uid="{968EAB4F-8A26-4486-91F1-F5803CB05440}"/>
    <hyperlink ref="F87" r:id="rId110" xr:uid="{88901E44-447F-4C97-B937-F9C68991A292}"/>
    <hyperlink ref="G88" r:id="rId111" xr:uid="{2CA57E47-0F42-47CF-B089-97C0C59D1C28}"/>
    <hyperlink ref="F88" r:id="rId112" xr:uid="{08667450-D908-4020-A67B-FB842DE13CF9}"/>
    <hyperlink ref="G79" r:id="rId113" xr:uid="{A310D5D6-0B15-4192-B0A3-4D00128027FB}"/>
    <hyperlink ref="F79" r:id="rId114" xr:uid="{F96A108A-DF4B-4CFD-9689-02E696433A01}"/>
    <hyperlink ref="G73" r:id="rId115" xr:uid="{E2849486-DDC0-4E6D-B20B-9288827ACBE0}"/>
    <hyperlink ref="F73" r:id="rId116" xr:uid="{6AEDCB15-AF86-4A46-9BA3-C66FC29FEA95}"/>
    <hyperlink ref="G76" r:id="rId117" xr:uid="{D90B0DA4-7694-47EB-A899-5AE1EE642DAE}"/>
    <hyperlink ref="F76" r:id="rId118" xr:uid="{AA6E138D-82E0-421E-8D2F-CA468C20E350}"/>
    <hyperlink ref="G77" r:id="rId119" xr:uid="{50EDF827-E46E-4CB8-8EC6-8A04A17A53F7}"/>
    <hyperlink ref="F77" r:id="rId120" xr:uid="{5CFAD087-2082-4B25-B283-17D56F3FC28A}"/>
    <hyperlink ref="G90" r:id="rId121" xr:uid="{39B3C7CD-90E3-4E98-B061-1794D5DF4799}"/>
    <hyperlink ref="F90" r:id="rId122" xr:uid="{B6024CF3-68FA-4B6A-AC77-1A2FBDB9B1D7}"/>
    <hyperlink ref="G91" r:id="rId123" xr:uid="{56B15C4E-79E4-4614-BCE2-61D19C433C9E}"/>
    <hyperlink ref="F91" r:id="rId124" xr:uid="{7CDF54BB-C695-4451-A82B-E7CF20842E21}"/>
    <hyperlink ref="G89" r:id="rId125" xr:uid="{C714ADF7-69A9-49DD-A759-F404AECF27C2}"/>
    <hyperlink ref="F89" r:id="rId126" xr:uid="{EAEFE81A-FA3F-4625-A960-323F919B9546}"/>
    <hyperlink ref="F69" r:id="rId127" xr:uid="{854811F1-028A-4E00-A8A4-C3F2C159AC6A}"/>
    <hyperlink ref="G69" r:id="rId128" xr:uid="{77EFD10C-0737-4C27-A9F8-277BFD5E1C43}"/>
    <hyperlink ref="F61" r:id="rId129" xr:uid="{83436CA6-E42F-47B6-AFE9-97797B9B8F77}"/>
    <hyperlink ref="G61" r:id="rId130" xr:uid="{DD6CC4A6-9A23-42F1-8787-012870903826}"/>
    <hyperlink ref="F84" r:id="rId131" xr:uid="{444CE890-877C-4EC0-AF57-5438327BEBF0}"/>
    <hyperlink ref="G84" r:id="rId132" xr:uid="{A3285AF8-FD7D-4D87-BF63-C0E99CBD257B}"/>
    <hyperlink ref="F85" r:id="rId133" xr:uid="{145228E7-F66D-43CD-ACC0-3417ABB882F2}"/>
    <hyperlink ref="G85" r:id="rId134" xr:uid="{BE06E2F5-D990-4460-AF6F-E15207656A7D}"/>
    <hyperlink ref="F53" r:id="rId135" xr:uid="{C00804F1-B923-432D-BFC8-8AC6AF5BAA1D}"/>
    <hyperlink ref="G53" r:id="rId136" xr:uid="{02C93C78-3D18-4347-BED2-34103E1F9121}"/>
    <hyperlink ref="F70" r:id="rId137" xr:uid="{89021EC2-58D0-4B66-9706-A4874B3AFA74}"/>
    <hyperlink ref="G70" r:id="rId138" xr:uid="{D6B4112B-33EE-4E08-8414-F1712833307E}"/>
    <hyperlink ref="F64" r:id="rId139" xr:uid="{C099350E-FC5F-4F63-8271-9AD14F49FB04}"/>
    <hyperlink ref="F58" r:id="rId140" xr:uid="{8379AEAA-AD71-468F-A800-9E2FB997E817}"/>
    <hyperlink ref="F94" r:id="rId141" xr:uid="{7F9D1790-C3C2-4D96-8D28-7CB411E9065E}"/>
    <hyperlink ref="F93" r:id="rId142" xr:uid="{F4DC3929-4A6F-462A-94EF-54059EFED34A}"/>
  </hyperlinks>
  <pageMargins left="0.7" right="0.7" top="0.75" bottom="0.75" header="0.3" footer="0.3"/>
  <tableParts count="1">
    <tablePart r:id="rId14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D9550-4662-47C5-B6AC-A7A3FCB26DF7}">
  <sheetPr>
    <tabColor rgb="FFFFC000"/>
  </sheetPr>
  <dimension ref="B1:L182"/>
  <sheetViews>
    <sheetView showGridLines="0" tabSelected="1" zoomScale="130" zoomScaleNormal="130" workbookViewId="0">
      <pane xSplit="1" topLeftCell="B1" activePane="topRight" state="frozen"/>
      <selection pane="topRight" activeCell="B21" sqref="B21"/>
    </sheetView>
  </sheetViews>
  <sheetFormatPr defaultRowHeight="15" x14ac:dyDescent="0.25"/>
  <cols>
    <col min="1" max="1" width="32" customWidth="1"/>
    <col min="2" max="2" width="16.85546875" customWidth="1"/>
    <col min="3" max="3" width="16" customWidth="1"/>
    <col min="4" max="4" width="18.7109375" bestFit="1" customWidth="1"/>
    <col min="5" max="5" width="24.42578125" customWidth="1"/>
    <col min="6" max="6" width="27.5703125" bestFit="1" customWidth="1"/>
    <col min="7" max="7" width="69.5703125" customWidth="1"/>
    <col min="8" max="8" width="40.28515625" bestFit="1" customWidth="1"/>
    <col min="9" max="9" width="26.140625" bestFit="1" customWidth="1"/>
    <col min="10" max="10" width="26.7109375" bestFit="1" customWidth="1"/>
    <col min="11" max="11" width="255.7109375" bestFit="1" customWidth="1"/>
    <col min="12" max="12" width="32" customWidth="1"/>
    <col min="15" max="15" width="19.5703125" bestFit="1" customWidth="1"/>
    <col min="16" max="16" width="26.85546875" customWidth="1"/>
    <col min="18" max="18" width="30.85546875" customWidth="1"/>
  </cols>
  <sheetData>
    <row r="1" spans="2:12" ht="18.75" x14ac:dyDescent="0.3">
      <c r="B1" s="23" t="s">
        <v>601</v>
      </c>
      <c r="C1" s="23"/>
      <c r="D1" s="23"/>
      <c r="E1" s="23"/>
      <c r="F1" s="23"/>
      <c r="G1" s="25" t="s">
        <v>602</v>
      </c>
    </row>
    <row r="2" spans="2:12" ht="19.5" thickBot="1" x14ac:dyDescent="0.35">
      <c r="B2" s="24" t="s">
        <v>603</v>
      </c>
      <c r="C2" s="24"/>
      <c r="D2" s="24"/>
      <c r="E2" s="24"/>
      <c r="F2" s="24"/>
      <c r="G2" s="26" t="s">
        <v>604</v>
      </c>
    </row>
    <row r="3" spans="2:12" ht="11.25" customHeight="1" x14ac:dyDescent="0.25"/>
    <row r="4" spans="2:12" ht="48.75" customHeight="1" x14ac:dyDescent="0.25">
      <c r="B4" s="18" t="s">
        <v>1</v>
      </c>
      <c r="C4" s="22" t="s">
        <v>605</v>
      </c>
      <c r="D4" s="18" t="s">
        <v>2</v>
      </c>
      <c r="E4" s="18" t="s">
        <v>3</v>
      </c>
      <c r="F4" s="18" t="s">
        <v>4</v>
      </c>
      <c r="G4" s="18" t="s">
        <v>5</v>
      </c>
      <c r="H4" s="18" t="s">
        <v>6</v>
      </c>
      <c r="I4" s="18" t="s">
        <v>7</v>
      </c>
      <c r="J4" s="18" t="s">
        <v>8</v>
      </c>
      <c r="K4" s="18" t="s">
        <v>9</v>
      </c>
      <c r="L4" s="18" t="s">
        <v>10</v>
      </c>
    </row>
    <row r="5" spans="2:12" x14ac:dyDescent="0.25">
      <c r="B5" s="13">
        <f>IF(Table6[[#This Row],[Expiration date of certificate is]]&lt;&gt;"",Table6[[#This Row],[Expiration date of certificate is]],"")</f>
        <v>45436</v>
      </c>
      <c r="C5" s="13" t="str">
        <f>IF(Table6[[#This Row],[Renewal certificate requested?]]&lt;&gt;"",Table6[[#This Row],[Renewal certificate requested?]],"")</f>
        <v>No</v>
      </c>
      <c r="D5" s="27" t="str">
        <f>IF(Table6[[#This Row],[Download the PDF of the certificate here]]&lt;&gt;"",
HYPERLINK(Table6[[#This Row],[Download the PDF of the certificate here]],"Link"),"")</f>
        <v>Link</v>
      </c>
      <c r="E5" t="str">
        <f>IF(Table6[[#This Row],[Certificate Owner]]&lt;&gt;"",Table6[[#This Row],[Certificate Owner]],"")</f>
        <v>PWG Certificate</v>
      </c>
      <c r="F5" t="str">
        <f>IF(Table6[[#This Row],[Responsible Company]]&lt;&gt;"",Table6[[#This Row],[Responsible Company]],"")</f>
        <v>Suko NV</v>
      </c>
      <c r="G5" t="str">
        <f>IF(Table6[[#This Row],[Index Number/Title]]&lt;&gt;"",Table6[[#This Row],[Index Number/Title]],"")</f>
        <v>Adoucisseur Clack PI</v>
      </c>
      <c r="H5" s="19" t="str">
        <f>IF(Table6[[#This Row],[Certification No.]]&lt;&gt;"",Table6[[#This Row],[Certification No.]],"")</f>
        <v>17 ACC LY 608</v>
      </c>
      <c r="I5" t="str">
        <f>IF(Table6[[#This Row],[Product category]]&lt;&gt;"",Table6[[#This Row],[Product category]],"")</f>
        <v>Softeners</v>
      </c>
      <c r="J5" s="2" t="str">
        <f>IF(Table6[[#This Row],[Type of certificate]]&lt;&gt;"",Table6[[#This Row],[Type of certificate]],"")</f>
        <v>ACS</v>
      </c>
      <c r="K5" t="str">
        <f>IF(Table6[[#This Row],[Content of Certificate]]&lt;&gt;"",Table6[[#This Row],[Content of Certificate]],"")</f>
        <v/>
      </c>
      <c r="L5" t="str">
        <f>IF(Table6[[#This Row],[Applicable in following countries and continents]]&lt;&gt;"",Table6[[#This Row],[Applicable in following countries and continents]],"")</f>
        <v>France</v>
      </c>
    </row>
    <row r="6" spans="2:12" x14ac:dyDescent="0.25">
      <c r="B6" s="13">
        <f>IF(Table6[[#This Row],[Expiration date of certificate is]]&lt;&gt;"",Table6[[#This Row],[Expiration date of certificate is]],"")</f>
        <v>45436</v>
      </c>
      <c r="C6" s="13" t="str">
        <f>IF(Table6[[#This Row],[Renewal certificate requested?]]&lt;&gt;"",Table6[[#This Row],[Renewal certificate requested?]],"")</f>
        <v>No</v>
      </c>
      <c r="D6" s="27" t="str">
        <f>IF(Table6[[#This Row],[Download the PDF of the certificate here]]&lt;&gt;"",
HYPERLINK(Table6[[#This Row],[Download the PDF of the certificate here]],"Link"),"")</f>
        <v>Link</v>
      </c>
      <c r="E6" t="str">
        <f>IF(Table6[[#This Row],[Certificate Owner]]&lt;&gt;"",Table6[[#This Row],[Certificate Owner]],"")</f>
        <v>PWG Certificate</v>
      </c>
      <c r="F6" t="str">
        <f>IF(Table6[[#This Row],[Responsible Company]]&lt;&gt;"",Table6[[#This Row],[Responsible Company]],"")</f>
        <v>Suko NV</v>
      </c>
      <c r="G6" t="str">
        <f>IF(Table6[[#This Row],[Index Number/Title]]&lt;&gt;"",Table6[[#This Row],[Index Number/Title]],"")</f>
        <v>Adoucisseur Clack WR 1.25In</v>
      </c>
      <c r="H6" s="19" t="str">
        <f>IF(Table6[[#This Row],[Certification No.]]&lt;&gt;"",Table6[[#This Row],[Certification No.]],"")</f>
        <v>17 ACC LY 610</v>
      </c>
      <c r="I6" t="str">
        <f>IF(Table6[[#This Row],[Product category]]&lt;&gt;"",Table6[[#This Row],[Product category]],"")</f>
        <v>Softeners</v>
      </c>
      <c r="J6" s="2" t="str">
        <f>IF(Table6[[#This Row],[Type of certificate]]&lt;&gt;"",Table6[[#This Row],[Type of certificate]],"")</f>
        <v>ACS</v>
      </c>
      <c r="K6" t="str">
        <f>IF(Table6[[#This Row],[Content of Certificate]]&lt;&gt;"",Table6[[#This Row],[Content of Certificate]],"")</f>
        <v/>
      </c>
      <c r="L6" t="str">
        <f>IF(Table6[[#This Row],[Applicable in following countries and continents]]&lt;&gt;"",Table6[[#This Row],[Applicable in following countries and continents]],"")</f>
        <v>France</v>
      </c>
    </row>
    <row r="7" spans="2:12" x14ac:dyDescent="0.25">
      <c r="B7" s="13">
        <f>IF(Table6[[#This Row],[Expiration date of certificate is]]&lt;&gt;"",Table6[[#This Row],[Expiration date of certificate is]],"")</f>
        <v>45436</v>
      </c>
      <c r="C7" s="13" t="str">
        <f>IF(Table6[[#This Row],[Renewal certificate requested?]]&lt;&gt;"",Table6[[#This Row],[Renewal certificate requested?]],"")</f>
        <v>No</v>
      </c>
      <c r="D7" s="27" t="str">
        <f>IF(Table6[[#This Row],[Download the PDF of the certificate here]]&lt;&gt;"",
HYPERLINK(Table6[[#This Row],[Download the PDF of the certificate here]],"Link"),"")</f>
        <v>Link</v>
      </c>
      <c r="E7" t="str">
        <f>IF(Table6[[#This Row],[Certificate Owner]]&lt;&gt;"",Table6[[#This Row],[Certificate Owner]],"")</f>
        <v>PWG Certificate</v>
      </c>
      <c r="F7" t="str">
        <f>IF(Table6[[#This Row],[Responsible Company]]&lt;&gt;"",Table6[[#This Row],[Responsible Company]],"")</f>
        <v>Suko NV</v>
      </c>
      <c r="G7" t="str">
        <f>IF(Table6[[#This Row],[Index Number/Title]]&lt;&gt;"",Table6[[#This Row],[Index Number/Title]],"")</f>
        <v>Adoucisseur Clack WR 1In</v>
      </c>
      <c r="H7" s="19" t="str">
        <f>IF(Table6[[#This Row],[Certification No.]]&lt;&gt;"",Table6[[#This Row],[Certification No.]],"")</f>
        <v>17 ACC LY 609</v>
      </c>
      <c r="I7" t="str">
        <f>IF(Table6[[#This Row],[Product category]]&lt;&gt;"",Table6[[#This Row],[Product category]],"")</f>
        <v>Softeners</v>
      </c>
      <c r="J7" t="str">
        <f>IF(Table6[[#This Row],[Type of certificate]]&lt;&gt;"",Table6[[#This Row],[Type of certificate]],"")</f>
        <v>ACS</v>
      </c>
      <c r="K7" t="str">
        <f>IF(Table6[[#This Row],[Content of Certificate]]&lt;&gt;"",Table6[[#This Row],[Content of Certificate]],"")</f>
        <v/>
      </c>
      <c r="L7" t="str">
        <f>IF(Table6[[#This Row],[Applicable in following countries and continents]]&lt;&gt;"",Table6[[#This Row],[Applicable in following countries and continents]],"")</f>
        <v>France</v>
      </c>
    </row>
    <row r="8" spans="2:12" x14ac:dyDescent="0.25">
      <c r="B8" s="13">
        <f>IF(Table6[[#This Row],[Expiration date of certificate is]]&lt;&gt;"",Table6[[#This Row],[Expiration date of certificate is]],"")</f>
        <v>46330</v>
      </c>
      <c r="C8" s="13" t="str">
        <f>IF(Table6[[#This Row],[Renewal certificate requested?]]&lt;&gt;"",Table6[[#This Row],[Renewal certificate requested?]],"")</f>
        <v>No</v>
      </c>
      <c r="D8" s="4" t="str">
        <f>IF(Table6[[#This Row],[Download the PDF of the certificate here]]&lt;&gt;"",
HYPERLINK(Table6[[#This Row],[Download the PDF of the certificate here]],"Link"),"")</f>
        <v>Link</v>
      </c>
      <c r="E8" t="str">
        <f>IF(Table6[[#This Row],[Certificate Owner]]&lt;&gt;"",Table6[[#This Row],[Certificate Owner]],"")</f>
        <v>Supplier Certifcate</v>
      </c>
      <c r="F8" t="str">
        <f>IF(Table6[[#This Row],[Responsible Company]]&lt;&gt;"",Table6[[#This Row],[Responsible Company]],"")</f>
        <v>PWG France</v>
      </c>
      <c r="G8" t="str">
        <f>IF(Table6[[#This Row],[Index Number/Title]]&lt;&gt;"",Table6[[#This Row],[Index Number/Title]],"")</f>
        <v>Filters Cintropur NW18 to 75</v>
      </c>
      <c r="H8" s="19" t="str">
        <f>IF(Table6[[#This Row],[Certification No.]]&lt;&gt;"",Table6[[#This Row],[Certification No.]],"")</f>
        <v>21 ACC LY 752</v>
      </c>
      <c r="I8" t="str">
        <f>IF(Table6[[#This Row],[Product category]]&lt;&gt;"",Table6[[#This Row],[Product category]],"")</f>
        <v>Filters and components</v>
      </c>
      <c r="J8" t="str">
        <f>IF(Table6[[#This Row],[Type of certificate]]&lt;&gt;"",Table6[[#This Row],[Type of certificate]],"")</f>
        <v>ACS</v>
      </c>
      <c r="K8" t="str">
        <f>IF(Table6[[#This Row],[Content of Certificate]]&lt;&gt;"",Table6[[#This Row],[Content of Certificate]],"")</f>
        <v>Cintropur NW 18 to 75</v>
      </c>
      <c r="L8" t="str">
        <f>IF(Table6[[#This Row],[Applicable in following countries and continents]]&lt;&gt;"",Table6[[#This Row],[Applicable in following countries and continents]],"")</f>
        <v>France</v>
      </c>
    </row>
    <row r="9" spans="2:12" x14ac:dyDescent="0.25">
      <c r="B9" s="13">
        <f>IF(Table6[[#This Row],[Expiration date of certificate is]]&lt;&gt;"",Table6[[#This Row],[Expiration date of certificate is]],"")</f>
        <v>46363</v>
      </c>
      <c r="C9" s="13" t="str">
        <f>IF(Table6[[#This Row],[Renewal certificate requested?]]&lt;&gt;"",Table6[[#This Row],[Renewal certificate requested?]],"")</f>
        <v>No</v>
      </c>
      <c r="D9" s="4" t="str">
        <f>IF(Table6[[#This Row],[Download the PDF of the certificate here]]&lt;&gt;"",
HYPERLINK(Table6[[#This Row],[Download the PDF of the certificate here]],"Link"),"")</f>
        <v>Link</v>
      </c>
      <c r="E9" t="str">
        <f>IF(Table6[[#This Row],[Certificate Owner]]&lt;&gt;"",Table6[[#This Row],[Certificate Owner]],"")</f>
        <v>PWG Certificate</v>
      </c>
      <c r="F9" t="str">
        <f>IF(Table6[[#This Row],[Responsible Company]]&lt;&gt;"",Table6[[#This Row],[Responsible Company]],"")</f>
        <v>Delta Water Engineering N.V.</v>
      </c>
      <c r="G9" t="str">
        <f>IF(Table6[[#This Row],[Index Number/Title]]&lt;&gt;"",Table6[[#This Row],[Index Number/Title]],"")</f>
        <v>Adoucisseur Delta 3L Simplex and Duplex</v>
      </c>
      <c r="H9" s="19" t="str">
        <f>IF(Table6[[#This Row],[Certification No.]]&lt;&gt;"",Table6[[#This Row],[Certification No.]],"")</f>
        <v>21 ACC LY 098</v>
      </c>
      <c r="I9" t="str">
        <f>IF(Table6[[#This Row],[Product category]]&lt;&gt;"",Table6[[#This Row],[Product category]],"")</f>
        <v>Softeners</v>
      </c>
      <c r="J9" t="str">
        <f>IF(Table6[[#This Row],[Type of certificate]]&lt;&gt;"",Table6[[#This Row],[Type of certificate]],"")</f>
        <v>ACS</v>
      </c>
      <c r="K9" t="str">
        <f>IF(Table6[[#This Row],[Content of Certificate]]&lt;&gt;"",Table6[[#This Row],[Content of Certificate]],"")</f>
        <v>Hydro @ Home - range  
Talent - range  
Delta 3L Simplex  
Delta 3L Duplex</v>
      </c>
      <c r="L9" t="str">
        <f>IF(Table6[[#This Row],[Applicable in following countries and continents]]&lt;&gt;"",Table6[[#This Row],[Applicable in following countries and continents]],"")</f>
        <v>France</v>
      </c>
    </row>
    <row r="10" spans="2:12" x14ac:dyDescent="0.25">
      <c r="B10" s="13">
        <f>IF(Table6[[#This Row],[Expiration date of certificate is]]&lt;&gt;"",Table6[[#This Row],[Expiration date of certificate is]],"")</f>
        <v>46363</v>
      </c>
      <c r="C10" s="13" t="str">
        <f>IF(Table6[[#This Row],[Renewal certificate requested?]]&lt;&gt;"",Table6[[#This Row],[Renewal certificate requested?]],"")</f>
        <v>No</v>
      </c>
      <c r="D10" s="27" t="str">
        <f>IF(Table6[[#This Row],[Download the PDF of the certificate here]]&lt;&gt;"",
HYPERLINK(Table6[[#This Row],[Download the PDF of the certificate here]],"Link"),"")</f>
        <v>Link</v>
      </c>
      <c r="E10" t="str">
        <f>IF(Table6[[#This Row],[Certificate Owner]]&lt;&gt;"",Table6[[#This Row],[Certificate Owner]],"")</f>
        <v>PWG Customer Certificate</v>
      </c>
      <c r="F10" t="str">
        <f>IF(Table6[[#This Row],[Responsible Company]]&lt;&gt;"",Table6[[#This Row],[Responsible Company]],"")</f>
        <v>Delta Water Engineering N.V.</v>
      </c>
      <c r="G10" t="str">
        <f>IF(Table6[[#This Row],[Index Number/Title]]&lt;&gt;"",Table6[[#This Row],[Index Number/Title]],"")</f>
        <v>Adoucisseur Aqua 2000 Excell</v>
      </c>
      <c r="H10" s="19" t="str">
        <f>IF(Table6[[#This Row],[Certification No.]]&lt;&gt;"",Table6[[#This Row],[Certification No.]],"")</f>
        <v>21 ACC LY 931</v>
      </c>
      <c r="I10" t="str">
        <f>IF(Table6[[#This Row],[Product category]]&lt;&gt;"",Table6[[#This Row],[Product category]],"")</f>
        <v>Softeners</v>
      </c>
      <c r="J10" t="str">
        <f>IF(Table6[[#This Row],[Type of certificate]]&lt;&gt;"",Table6[[#This Row],[Type of certificate]],"")</f>
        <v>ACS</v>
      </c>
      <c r="K10" t="str">
        <f>IF(Table6[[#This Row],[Content of Certificate]]&lt;&gt;"",Table6[[#This Row],[Content of Certificate]],"")</f>
        <v>Excell Hydro @ Home</v>
      </c>
      <c r="L10" t="str">
        <f>IF(Table6[[#This Row],[Applicable in following countries and continents]]&lt;&gt;"",Table6[[#This Row],[Applicable in following countries and continents]],"")</f>
        <v>France</v>
      </c>
    </row>
    <row r="11" spans="2:12" x14ac:dyDescent="0.25">
      <c r="B11" s="13">
        <f>IF(Table6[[#This Row],[Expiration date of certificate is]]&lt;&gt;"",Table6[[#This Row],[Expiration date of certificate is]],"")</f>
        <v>46363</v>
      </c>
      <c r="C11" s="13" t="str">
        <f>IF(Table6[[#This Row],[Renewal certificate requested?]]&lt;&gt;"",Table6[[#This Row],[Renewal certificate requested?]],"")</f>
        <v>No</v>
      </c>
      <c r="D11" s="4" t="str">
        <f>IF(Table6[[#This Row],[Download the PDF of the certificate here]]&lt;&gt;"",
HYPERLINK(Table6[[#This Row],[Download the PDF of the certificate here]],"Link"),"")</f>
        <v>Link</v>
      </c>
      <c r="E11" t="str">
        <f>IF(Table6[[#This Row],[Certificate Owner]]&lt;&gt;"",Table6[[#This Row],[Certificate Owner]],"")</f>
        <v>PWG Certificate</v>
      </c>
      <c r="F11" t="str">
        <f>IF(Table6[[#This Row],[Responsible Company]]&lt;&gt;"",Table6[[#This Row],[Responsible Company]],"")</f>
        <v>Delta Water Engineering N.V.</v>
      </c>
      <c r="G11" t="str">
        <f>IF(Table6[[#This Row],[Index Number/Title]]&lt;&gt;"",Table6[[#This Row],[Index Number/Title]],"")</f>
        <v>Adoucisseur PWG France Wave</v>
      </c>
      <c r="H11" s="19" t="str">
        <f>IF(Table6[[#This Row],[Certification No.]]&lt;&gt;"",Table6[[#This Row],[Certification No.]],"")</f>
        <v>21 ACC LY 932</v>
      </c>
      <c r="I11" t="str">
        <f>IF(Table6[[#This Row],[Product category]]&lt;&gt;"",Table6[[#This Row],[Product category]],"")</f>
        <v>Softeners</v>
      </c>
      <c r="J11" t="str">
        <f>IF(Table6[[#This Row],[Type of certificate]]&lt;&gt;"",Table6[[#This Row],[Type of certificate]],"")</f>
        <v>ACS</v>
      </c>
      <c r="K11" t="str">
        <f>IF(Table6[[#This Row],[Content of Certificate]]&lt;&gt;"",Table6[[#This Row],[Content of Certificate]],"")</f>
        <v>Wave</v>
      </c>
      <c r="L11" t="str">
        <f>IF(Table6[[#This Row],[Applicable in following countries and continents]]&lt;&gt;"",Table6[[#This Row],[Applicable in following countries and continents]],"")</f>
        <v>France</v>
      </c>
    </row>
    <row r="12" spans="2:12" x14ac:dyDescent="0.25">
      <c r="B12" s="13">
        <f>IF(Table6[[#This Row],[Expiration date of certificate is]]&lt;&gt;"",Table6[[#This Row],[Expiration date of certificate is]],"")</f>
        <v>46363</v>
      </c>
      <c r="C12" s="13" t="str">
        <f>IF(Table6[[#This Row],[Renewal certificate requested?]]&lt;&gt;"",Table6[[#This Row],[Renewal certificate requested?]],"")</f>
        <v>No</v>
      </c>
      <c r="D12" s="4" t="str">
        <f>IF(Table6[[#This Row],[Download the PDF of the certificate here]]&lt;&gt;"",
HYPERLINK(Table6[[#This Row],[Download the PDF of the certificate here]],"Link"),"")</f>
        <v>Link</v>
      </c>
      <c r="E12" t="str">
        <f>IF(Table6[[#This Row],[Certificate Owner]]&lt;&gt;"",Table6[[#This Row],[Certificate Owner]],"")</f>
        <v>PWG Certificate</v>
      </c>
      <c r="F12" t="str">
        <f>IF(Table6[[#This Row],[Responsible Company]]&lt;&gt;"",Table6[[#This Row],[Responsible Company]],"")</f>
        <v>Delta Water Engineering N.V.</v>
      </c>
      <c r="G12" t="str">
        <f>IF(Table6[[#This Row],[Index Number/Title]]&lt;&gt;"",Table6[[#This Row],[Index Number/Title]],"")</f>
        <v>Adoucisseur PWG France CR2J Hydroline</v>
      </c>
      <c r="H12" s="19" t="str">
        <f>IF(Table6[[#This Row],[Certification No.]]&lt;&gt;"",Table6[[#This Row],[Certification No.]],"")</f>
        <v>21 ACC LY 933</v>
      </c>
      <c r="I12" t="str">
        <f>IF(Table6[[#This Row],[Product category]]&lt;&gt;"",Table6[[#This Row],[Product category]],"")</f>
        <v>Softeners</v>
      </c>
      <c r="J12" t="str">
        <f>IF(Table6[[#This Row],[Type of certificate]]&lt;&gt;"",Table6[[#This Row],[Type of certificate]],"")</f>
        <v>ACS</v>
      </c>
      <c r="K12" t="str">
        <f>IF(Table6[[#This Row],[Content of Certificate]]&lt;&gt;"",Table6[[#This Row],[Content of Certificate]],"")</f>
        <v>CR2J Hydroline</v>
      </c>
      <c r="L12" t="str">
        <f>IF(Table6[[#This Row],[Applicable in following countries and continents]]&lt;&gt;"",Table6[[#This Row],[Applicable in following countries and continents]],"")</f>
        <v>France</v>
      </c>
    </row>
    <row r="13" spans="2:12" x14ac:dyDescent="0.25">
      <c r="B13" s="13">
        <f>IF(Table6[[#This Row],[Expiration date of certificate is]]&lt;&gt;"",Table6[[#This Row],[Expiration date of certificate is]],"")</f>
        <v>46363</v>
      </c>
      <c r="C13" s="13" t="str">
        <f>IF(Table6[[#This Row],[Renewal certificate requested?]]&lt;&gt;"",Table6[[#This Row],[Renewal certificate requested?]],"")</f>
        <v>No</v>
      </c>
      <c r="D13" s="27" t="str">
        <f>IF(Table6[[#This Row],[Download the PDF of the certificate here]]&lt;&gt;"",
HYPERLINK(Table6[[#This Row],[Download the PDF of the certificate here]],"Link"),"")</f>
        <v>Link</v>
      </c>
      <c r="E13" t="str">
        <f>IF(Table6[[#This Row],[Certificate Owner]]&lt;&gt;"",Table6[[#This Row],[Certificate Owner]],"")</f>
        <v>PWG Customer Certificate</v>
      </c>
      <c r="F13" t="str">
        <f>IF(Table6[[#This Row],[Responsible Company]]&lt;&gt;"",Table6[[#This Row],[Responsible Company]],"")</f>
        <v>Delta Water Engineering N.V.</v>
      </c>
      <c r="G13" t="str">
        <f>IF(Table6[[#This Row],[Index Number/Title]]&lt;&gt;"",Table6[[#This Row],[Index Number/Title]],"")</f>
        <v>Adoucisseur Sotco Ozeo</v>
      </c>
      <c r="H13" s="19" t="str">
        <f>IF(Table6[[#This Row],[Certification No.]]&lt;&gt;"",Table6[[#This Row],[Certification No.]],"")</f>
        <v>21 ACC LY 934</v>
      </c>
      <c r="I13" t="str">
        <f>IF(Table6[[#This Row],[Product category]]&lt;&gt;"",Table6[[#This Row],[Product category]],"")</f>
        <v>Softeners</v>
      </c>
      <c r="J13" t="str">
        <f>IF(Table6[[#This Row],[Type of certificate]]&lt;&gt;"",Table6[[#This Row],[Type of certificate]],"")</f>
        <v>ACS</v>
      </c>
      <c r="K13" t="str">
        <f>IF(Table6[[#This Row],[Content of Certificate]]&lt;&gt;"",Table6[[#This Row],[Content of Certificate]],"")</f>
        <v>Sotco Ozeo</v>
      </c>
      <c r="L13" t="str">
        <f>IF(Table6[[#This Row],[Applicable in following countries and continents]]&lt;&gt;"",Table6[[#This Row],[Applicable in following countries and continents]],"")</f>
        <v>France</v>
      </c>
    </row>
    <row r="14" spans="2:12" x14ac:dyDescent="0.25">
      <c r="B14" s="13">
        <f>IF(Table6[[#This Row],[Expiration date of certificate is]]&lt;&gt;"",Table6[[#This Row],[Expiration date of certificate is]],"")</f>
        <v>46363</v>
      </c>
      <c r="C14" s="13" t="str">
        <f>IF(Table6[[#This Row],[Renewal certificate requested?]]&lt;&gt;"",Table6[[#This Row],[Renewal certificate requested?]],"")</f>
        <v>No</v>
      </c>
      <c r="D14" s="4" t="str">
        <f>IF(Table6[[#This Row],[Download the PDF of the certificate here]]&lt;&gt;"",
HYPERLINK(Table6[[#This Row],[Download the PDF of the certificate here]],"Link"),"")</f>
        <v>Link</v>
      </c>
      <c r="E14" t="str">
        <f>IF(Table6[[#This Row],[Certificate Owner]]&lt;&gt;"",Table6[[#This Row],[Certificate Owner]],"")</f>
        <v>PWG Certificate</v>
      </c>
      <c r="F14" t="str">
        <f>IF(Table6[[#This Row],[Responsible Company]]&lt;&gt;"",Table6[[#This Row],[Responsible Company]],"")</f>
        <v>Delta Water Engineering N.V.</v>
      </c>
      <c r="G14" t="str">
        <f>IF(Table6[[#This Row],[Index Number/Title]]&lt;&gt;"",Table6[[#This Row],[Index Number/Title]],"")</f>
        <v>Adoucisseur PWG France Pallas NES</v>
      </c>
      <c r="H14" s="19" t="str">
        <f>IF(Table6[[#This Row],[Certification No.]]&lt;&gt;"",Table6[[#This Row],[Certification No.]],"")</f>
        <v>21 ACC LY 935</v>
      </c>
      <c r="I14" t="str">
        <f>IF(Table6[[#This Row],[Product category]]&lt;&gt;"",Table6[[#This Row],[Product category]],"")</f>
        <v>Softeners</v>
      </c>
      <c r="J14" t="str">
        <f>IF(Table6[[#This Row],[Type of certificate]]&lt;&gt;"",Table6[[#This Row],[Type of certificate]],"")</f>
        <v>ACS</v>
      </c>
      <c r="K14" t="str">
        <f>IF(Table6[[#This Row],[Content of Certificate]]&lt;&gt;"",Table6[[#This Row],[Content of Certificate]],"")</f>
        <v>Pallas NES</v>
      </c>
      <c r="L14" t="str">
        <f>IF(Table6[[#This Row],[Applicable in following countries and continents]]&lt;&gt;"",Table6[[#This Row],[Applicable in following countries and continents]],"")</f>
        <v>France</v>
      </c>
    </row>
    <row r="15" spans="2:12" x14ac:dyDescent="0.25">
      <c r="B15" s="13">
        <f>IF(Table6[[#This Row],[Expiration date of certificate is]]&lt;&gt;"",Table6[[#This Row],[Expiration date of certificate is]],"")</f>
        <v>46365</v>
      </c>
      <c r="C15" s="13" t="str">
        <f>IF(Table6[[#This Row],[Renewal certificate requested?]]&lt;&gt;"",Table6[[#This Row],[Renewal certificate requested?]],"")</f>
        <v>No</v>
      </c>
      <c r="D15" s="4" t="str">
        <f>IF(Table6[[#This Row],[Download the PDF of the certificate here]]&lt;&gt;"",
HYPERLINK(Table6[[#This Row],[Download the PDF of the certificate here]],"Link"),"")</f>
        <v>Link</v>
      </c>
      <c r="E15" t="str">
        <f>IF(Table6[[#This Row],[Certificate Owner]]&lt;&gt;"",Table6[[#This Row],[Certificate Owner]],"")</f>
        <v>PWG Certificate</v>
      </c>
      <c r="F15" t="str">
        <f>IF(Table6[[#This Row],[Responsible Company]]&lt;&gt;"",Table6[[#This Row],[Responsible Company]],"")</f>
        <v>Delta Water Engineering N.V.</v>
      </c>
      <c r="G15" t="str">
        <f>IF(Table6[[#This Row],[Index Number/Title]]&lt;&gt;"",Table6[[#This Row],[Index Number/Title]],"")</f>
        <v>Softeners Delta Simplex &amp; Delta Duplex</v>
      </c>
      <c r="H15" s="19" t="str">
        <f>IF(Table6[[#This Row],[Certification No.]]&lt;&gt;"",Table6[[#This Row],[Certification No.]],"")</f>
        <v>461/2021 Swedish Type Approval 1773</v>
      </c>
      <c r="I15" t="str">
        <f>IF(Table6[[#This Row],[Product category]]&lt;&gt;"",Table6[[#This Row],[Product category]],"")</f>
        <v>Softeners</v>
      </c>
      <c r="J15" t="str">
        <f>IF(Table6[[#This Row],[Type of certificate]]&lt;&gt;"",Table6[[#This Row],[Type of certificate]],"")</f>
        <v>Swedish type approval (rise)</v>
      </c>
      <c r="K15" t="str">
        <f>IF(Table6[[#This Row],[Content of Certificate]]&lt;&gt;"",Table6[[#This Row],[Content of Certificate]],"")</f>
        <v>SIMPLEX 3L  
DSO-100 Delta Simplex 3L  
DHSO-100-M Hydrosoft 100M  
DHSO-100-B Hydrosoft 100B  
DHSO-100-BS Hydrosoft 100BS  
DTSO-100-M Talent 100M  
DTSO-100-B Talent 100B  
DTSO-100-BS Talent 100BS  
DUPLEX 3L  
DSO-200 Delta Duplex 3L  
DHSO-200-M Hydrosoft 200M  
DHSO-200-B Hydrosoft 200B  
DHSO-200-BL Hydrosoft 200BL  
DTSO-200-M Talent 200M  
DTSO-200-B Talent 200B  
DTSO-200-BL Talent 200BL</v>
      </c>
      <c r="L15" t="str">
        <f>IF(Table6[[#This Row],[Applicable in following countries and continents]]&lt;&gt;"",Table6[[#This Row],[Applicable in following countries and continents]],"")</f>
        <v>Sweden; Norway; Denmark</v>
      </c>
    </row>
    <row r="16" spans="2:12" x14ac:dyDescent="0.25">
      <c r="B16" s="13">
        <f>IF(Table6[[#This Row],[Expiration date of certificate is]]&lt;&gt;"",Table6[[#This Row],[Expiration date of certificate is]],"")</f>
        <v>46369</v>
      </c>
      <c r="C16" s="13" t="str">
        <f>IF(Table6[[#This Row],[Renewal certificate requested?]]&lt;&gt;"",Table6[[#This Row],[Renewal certificate requested?]],"")</f>
        <v>No</v>
      </c>
      <c r="D16" s="4" t="str">
        <f>IF(Table6[[#This Row],[Download the PDF of the certificate here]]&lt;&gt;"",
HYPERLINK(Table6[[#This Row],[Download the PDF of the certificate here]],"Link"),"")</f>
        <v>Link</v>
      </c>
      <c r="E16" t="str">
        <f>IF(Table6[[#This Row],[Certificate Owner]]&lt;&gt;"",Table6[[#This Row],[Certificate Owner]],"")</f>
        <v>Supplier Certifcate</v>
      </c>
      <c r="F16" t="str">
        <f>IF(Table6[[#This Row],[Responsible Company]]&lt;&gt;"",Table6[[#This Row],[Responsible Company]],"")</f>
        <v>PWG N.V.</v>
      </c>
      <c r="G16" t="str">
        <f>IF(Table6[[#This Row],[Index Number/Title]]&lt;&gt;"",Table6[[#This Row],[Index Number/Title]],"")</f>
        <v>Softeners Runxin Residental Directive 2011/65/EU</v>
      </c>
      <c r="H16" s="19" t="str">
        <f>IF(Table6[[#This Row],[Certification No.]]&lt;&gt;"",Table6[[#This Row],[Certification No.]],"")</f>
        <v>ICR Polska/VC/HL211204</v>
      </c>
      <c r="I16" t="str">
        <f>IF(Table6[[#This Row],[Product category]]&lt;&gt;"",Table6[[#This Row],[Product category]],"")</f>
        <v>Softeners</v>
      </c>
      <c r="J16" t="str">
        <f>IF(Table6[[#This Row],[Type of certificate]]&lt;&gt;"",Table6[[#This Row],[Type of certificate]],"")</f>
        <v>CE</v>
      </c>
      <c r="K16" t="str">
        <f>IF(Table6[[#This Row],[Content of Certificate]]&lt;&gt;"",Table6[[#This Row],[Content of Certificate]],"")</f>
        <v>Product type:  
Residential softener  
RL-R30, RL-R50, RL-R55, RL-R60, RL-R70, RL-R80, RL-R90, RL-R100,  
RL-R105, RL-R110, RL-R115, RL-R120, RL-R150, RL-R200, RL-R250, RL-R300,  
RL-S30, RL-S50, RL-S55, RL-S60, RL-S70, RL-S80, RL-S90, RL-S100, RL-S105,  
RL-S110, RL-S115, RL-S120, RL-S150, RL-S200, RL-S250, RL-S300</v>
      </c>
      <c r="L16" t="str">
        <f>IF(Table6[[#This Row],[Applicable in following countries and continents]]&lt;&gt;"",Table6[[#This Row],[Applicable in following countries and continents]],"")</f>
        <v>European Union</v>
      </c>
    </row>
    <row r="17" spans="2:12" x14ac:dyDescent="0.25">
      <c r="B17" s="13">
        <f>IF(Table6[[#This Row],[Expiration date of certificate is]]&lt;&gt;"",Table6[[#This Row],[Expiration date of certificate is]],"")</f>
        <v>46377</v>
      </c>
      <c r="C17" s="13" t="str">
        <f>IF(Table6[[#This Row],[Renewal certificate requested?]]&lt;&gt;"",Table6[[#This Row],[Renewal certificate requested?]],"")</f>
        <v>No</v>
      </c>
      <c r="D17" s="4" t="str">
        <f>IF(Table6[[#This Row],[Download the PDF of the certificate here]]&lt;&gt;"",
HYPERLINK(Table6[[#This Row],[Download the PDF of the certificate here]],"Link"),"")</f>
        <v>Link</v>
      </c>
      <c r="E17" t="str">
        <f>IF(Table6[[#This Row],[Certificate Owner]]&lt;&gt;"",Table6[[#This Row],[Certificate Owner]],"")</f>
        <v>Supplier Certifcate</v>
      </c>
      <c r="F17" t="str">
        <f>IF(Table6[[#This Row],[Responsible Company]]&lt;&gt;"",Table6[[#This Row],[Responsible Company]],"")</f>
        <v>PWG N.V.</v>
      </c>
      <c r="G17" t="str">
        <f>IF(Table6[[#This Row],[Index Number/Title]]&lt;&gt;"",Table6[[#This Row],[Index Number/Title]],"")</f>
        <v>Filters Runxin Backwashable Disk Prefilter Directives 2014/35/EU and 2014/30/EU</v>
      </c>
      <c r="H17" s="19" t="str">
        <f>IF(Table6[[#This Row],[Certification No.]]&lt;&gt;"",Table6[[#This Row],[Certification No.]],"")</f>
        <v>ICR Polska/VC/HL211206</v>
      </c>
      <c r="I17" t="str">
        <f>IF(Table6[[#This Row],[Product category]]&lt;&gt;"",Table6[[#This Row],[Product category]],"")</f>
        <v>Filters and components</v>
      </c>
      <c r="J17" t="str">
        <f>IF(Table6[[#This Row],[Type of certificate]]&lt;&gt;"",Table6[[#This Row],[Type of certificate]],"")</f>
        <v>CE</v>
      </c>
      <c r="K17" t="str">
        <f>IF(Table6[[#This Row],[Content of Certificate]]&lt;&gt;"",Table6[[#This Row],[Content of Certificate]],"")</f>
        <v>Product types:
Backwashable Disk Prefilter
RL-Q01, RL-Q02, RL-Q03, RL-Q04, RL-Q05, RL-Q06, RL-Q07, RL-Q08,  
RL-Q09</v>
      </c>
      <c r="L17" t="str">
        <f>IF(Table6[[#This Row],[Applicable in following countries and continents]]&lt;&gt;"",Table6[[#This Row],[Applicable in following countries and continents]],"")</f>
        <v>European Union</v>
      </c>
    </row>
    <row r="18" spans="2:12" x14ac:dyDescent="0.25">
      <c r="B18" s="13">
        <f>IF(Table6[[#This Row],[Expiration date of certificate is]]&lt;&gt;"",Table6[[#This Row],[Expiration date of certificate is]],"")</f>
        <v>46377</v>
      </c>
      <c r="C18" s="13" t="str">
        <f>IF(Table6[[#This Row],[Renewal certificate requested?]]&lt;&gt;"",Table6[[#This Row],[Renewal certificate requested?]],"")</f>
        <v>No</v>
      </c>
      <c r="D18" s="4" t="str">
        <f>IF(Table6[[#This Row],[Download the PDF of the certificate here]]&lt;&gt;"",
HYPERLINK(Table6[[#This Row],[Download the PDF of the certificate here]],"Link"),"")</f>
        <v>Link</v>
      </c>
      <c r="E18" t="str">
        <f>IF(Table6[[#This Row],[Certificate Owner]]&lt;&gt;"",Table6[[#This Row],[Certificate Owner]],"")</f>
        <v>Supplier Certifcate</v>
      </c>
      <c r="F18" t="str">
        <f>IF(Table6[[#This Row],[Responsible Company]]&lt;&gt;"",Table6[[#This Row],[Responsible Company]],"")</f>
        <v>PWG N.V.</v>
      </c>
      <c r="G18" t="str">
        <f>IF(Table6[[#This Row],[Index Number/Title]]&lt;&gt;"",Table6[[#This Row],[Index Number/Title]],"")</f>
        <v>Filters Runxin Backwashable Disk Prefilter Directives 2011/65/EU</v>
      </c>
      <c r="H18" s="19" t="str">
        <f>IF(Table6[[#This Row],[Certification No.]]&lt;&gt;"",Table6[[#This Row],[Certification No.]],"")</f>
        <v>ICR Polska/VC/HL211207</v>
      </c>
      <c r="I18" t="str">
        <f>IF(Table6[[#This Row],[Product category]]&lt;&gt;"",Table6[[#This Row],[Product category]],"")</f>
        <v>Filters and components</v>
      </c>
      <c r="J18" t="str">
        <f>IF(Table6[[#This Row],[Type of certificate]]&lt;&gt;"",Table6[[#This Row],[Type of certificate]],"")</f>
        <v>CE</v>
      </c>
      <c r="K18" t="str">
        <f>IF(Table6[[#This Row],[Content of Certificate]]&lt;&gt;"",Table6[[#This Row],[Content of Certificate]],"")</f>
        <v>Product types:
Backwashable Disk Prefilters  
RL-Q01, RL-Q02, RL-Q03, RL-Q04, RL-Q05, RL-Q06, RL-Q07, RL-Q08,  
RL-Q09</v>
      </c>
      <c r="L18" t="str">
        <f>IF(Table6[[#This Row],[Applicable in following countries and continents]]&lt;&gt;"",Table6[[#This Row],[Applicable in following countries and continents]],"")</f>
        <v>European Union</v>
      </c>
    </row>
    <row r="19" spans="2:12" x14ac:dyDescent="0.25">
      <c r="B19" s="13">
        <f>IF(Table6[[#This Row],[Expiration date of certificate is]]&lt;&gt;"",Table6[[#This Row],[Expiration date of certificate is]],"")</f>
        <v>46404</v>
      </c>
      <c r="C19" s="13" t="str">
        <f>IF(Table6[[#This Row],[Renewal certificate requested?]]&lt;&gt;"",Table6[[#This Row],[Renewal certificate requested?]],"")</f>
        <v>No</v>
      </c>
      <c r="D19" s="4" t="str">
        <f>IF(Table6[[#This Row],[Download the PDF of the certificate here]]&lt;&gt;"",
HYPERLINK(Table6[[#This Row],[Download the PDF of the certificate here]],"Link"),"")</f>
        <v>Link</v>
      </c>
      <c r="E19" t="str">
        <f>IF(Table6[[#This Row],[Certificate Owner]]&lt;&gt;"",Table6[[#This Row],[Certificate Owner]],"")</f>
        <v>Supplier Certifcate</v>
      </c>
      <c r="F19" t="str">
        <f>IF(Table6[[#This Row],[Responsible Company]]&lt;&gt;"",Table6[[#This Row],[Responsible Company]],"")</f>
        <v>PWG France</v>
      </c>
      <c r="G19" t="str">
        <f>IF(Table6[[#This Row],[Index Number/Title]]&lt;&gt;"",Table6[[#This Row],[Index Number/Title]],"")</f>
        <v>Pressure vessels Canature 4in</v>
      </c>
      <c r="H19" s="19" t="str">
        <f>IF(Table6[[#This Row],[Certification No.]]&lt;&gt;"",Table6[[#This Row],[Certification No.]],"")</f>
        <v>21 ACC LY 695</v>
      </c>
      <c r="I19" t="str">
        <f>IF(Table6[[#This Row],[Product category]]&lt;&gt;"",Table6[[#This Row],[Product category]],"")</f>
        <v>Composite pressure vessels</v>
      </c>
      <c r="J19" t="str">
        <f>IF(Table6[[#This Row],[Type of certificate]]&lt;&gt;"",Table6[[#This Row],[Type of certificate]],"")</f>
        <v>ACS</v>
      </c>
      <c r="K19" t="str">
        <f>IF(Table6[[#This Row],[Content of Certificate]]&lt;&gt;"",Table6[[#This Row],[Content of Certificate]],"")</f>
        <v>Pressure Vessel 4" 3072
Pressure Vessel 4"-4" 3072
Pressure Vessel 4"-4" 3672</v>
      </c>
      <c r="L19" t="str">
        <f>IF(Table6[[#This Row],[Applicable in following countries and continents]]&lt;&gt;"",Table6[[#This Row],[Applicable in following countries and continents]],"")</f>
        <v>France</v>
      </c>
    </row>
    <row r="20" spans="2:12" x14ac:dyDescent="0.25">
      <c r="B20" s="13">
        <f>IF(Table6[[#This Row],[Expiration date of certificate is]]&lt;&gt;"",Table6[[#This Row],[Expiration date of certificate is]],"")</f>
        <v>46404</v>
      </c>
      <c r="C20" s="13" t="str">
        <f>IF(Table6[[#This Row],[Renewal certificate requested?]]&lt;&gt;"",Table6[[#This Row],[Renewal certificate requested?]],"")</f>
        <v>No</v>
      </c>
      <c r="D20" s="4" t="str">
        <f>IF(Table6[[#This Row],[Download the PDF of the certificate here]]&lt;&gt;"",
HYPERLINK(Table6[[#This Row],[Download the PDF of the certificate here]],"Link"),"")</f>
        <v>Link</v>
      </c>
      <c r="E20" t="str">
        <f>IF(Table6[[#This Row],[Certificate Owner]]&lt;&gt;"",Table6[[#This Row],[Certificate Owner]],"")</f>
        <v>Supplier Certifcate</v>
      </c>
      <c r="F20" t="str">
        <f>IF(Table6[[#This Row],[Responsible Company]]&lt;&gt;"",Table6[[#This Row],[Responsible Company]],"")</f>
        <v>PWG France</v>
      </c>
      <c r="G20" t="str">
        <f>IF(Table6[[#This Row],[Index Number/Title]]&lt;&gt;"",Table6[[#This Row],[Index Number/Title]],"")</f>
        <v>Pressure vessels Canature 6 flange</v>
      </c>
      <c r="H20" s="19" t="str">
        <f>IF(Table6[[#This Row],[Certification No.]]&lt;&gt;"",Table6[[#This Row],[Certification No.]],"")</f>
        <v>21 MAT LY 167</v>
      </c>
      <c r="I20" t="str">
        <f>IF(Table6[[#This Row],[Product category]]&lt;&gt;"",Table6[[#This Row],[Product category]],"")</f>
        <v>Composite pressure vessels</v>
      </c>
      <c r="J20" t="str">
        <f>IF(Table6[[#This Row],[Type of certificate]]&lt;&gt;"",Table6[[#This Row],[Type of certificate]],"")</f>
        <v>ACS</v>
      </c>
      <c r="K20" t="str">
        <f>IF(Table6[[#This Row],[Content of Certificate]]&lt;&gt;"",Table6[[#This Row],[Content of Certificate]],"")</f>
        <v>Nom(s) commercial(aux) du produit fini /
Pressure Vessel 6"-6" 3072
Pressure Vessel 6"-6" 3672
Pressure Vessel 6"-6" 4272
Pressure Vessel 6"-6" 4872
Pressure Vessel 6"-6" 5872
Pressure Vessel 6"-6" 6367
Pressure Vessel 6"-6" 6386</v>
      </c>
      <c r="L20" t="str">
        <f>IF(Table6[[#This Row],[Applicable in following countries and continents]]&lt;&gt;"",Table6[[#This Row],[Applicable in following countries and continents]],"")</f>
        <v>France</v>
      </c>
    </row>
    <row r="21" spans="2:12" x14ac:dyDescent="0.25">
      <c r="B21" s="13">
        <f>IF(Table6[[#This Row],[Expiration date of certificate is]]&lt;&gt;"",Table6[[#This Row],[Expiration date of certificate is]],"")</f>
        <v>46446</v>
      </c>
      <c r="C21" s="13" t="str">
        <f>IF(Table6[[#This Row],[Renewal certificate requested?]]&lt;&gt;"",Table6[[#This Row],[Renewal certificate requested?]],"")</f>
        <v>No</v>
      </c>
      <c r="D21" s="4" t="str">
        <f>IF(Table6[[#This Row],[Download the PDF of the certificate here]]&lt;&gt;"",
HYPERLINK(Table6[[#This Row],[Download the PDF of the certificate here]],"Link"),"")</f>
        <v>Link</v>
      </c>
      <c r="E21" t="str">
        <f>IF(Table6[[#This Row],[Certificate Owner]]&lt;&gt;"",Table6[[#This Row],[Certificate Owner]],"")</f>
        <v>Supplier Certifcate</v>
      </c>
      <c r="F21" t="str">
        <f>IF(Table6[[#This Row],[Responsible Company]]&lt;&gt;"",Table6[[#This Row],[Responsible Company]],"")</f>
        <v>PWG France</v>
      </c>
      <c r="G21" t="str">
        <f>IF(Table6[[#This Row],[Index Number/Title]]&lt;&gt;"",Table6[[#This Row],[Index Number/Title]],"")</f>
        <v>PE/TUBE Reliance Worldwide Corporation Tube LLDPE Naturel</v>
      </c>
      <c r="H21" s="19" t="str">
        <f>IF(Table6[[#This Row],[Certification No.]]&lt;&gt;"",Table6[[#This Row],[Certification No.]],"")</f>
        <v>22 MAT NY 108</v>
      </c>
      <c r="I21" t="str">
        <f>IF(Table6[[#This Row],[Product category]]&lt;&gt;"",Table6[[#This Row],[Product category]],"")</f>
        <v>Tubes/Pipes</v>
      </c>
      <c r="J21" t="str">
        <f>IF(Table6[[#This Row],[Type of certificate]]&lt;&gt;"",Table6[[#This Row],[Type of certificate]],"")</f>
        <v>ACS</v>
      </c>
      <c r="K21" t="str">
        <f>IF(Table6[[#This Row],[Content of Certificate]]&lt;&gt;"",Table6[[#This Row],[Content of Certificate]],"")</f>
        <v>Tube/Pipe polyethylenee PE
240cm2 / L
Naturel</v>
      </c>
      <c r="L21" t="str">
        <f>IF(Table6[[#This Row],[Applicable in following countries and continents]]&lt;&gt;"",Table6[[#This Row],[Applicable in following countries and continents]],"")</f>
        <v>France</v>
      </c>
    </row>
    <row r="22" spans="2:12" x14ac:dyDescent="0.25">
      <c r="B22" s="13">
        <f>IF(Table6[[#This Row],[Expiration date of certificate is]]&lt;&gt;"",Table6[[#This Row],[Expiration date of certificate is]],"")</f>
        <v>46503</v>
      </c>
      <c r="C22" s="13" t="str">
        <f>IF(Table6[[#This Row],[Renewal certificate requested?]]&lt;&gt;"",Table6[[#This Row],[Renewal certificate requested?]],"")</f>
        <v>No</v>
      </c>
      <c r="D22" s="4" t="str">
        <f>IF(Table6[[#This Row],[Download the PDF of the certificate here]]&lt;&gt;"",
HYPERLINK(Table6[[#This Row],[Download the PDF of the certificate here]],"Link"),"")</f>
        <v>Link</v>
      </c>
      <c r="E22" t="str">
        <f>IF(Table6[[#This Row],[Certificate Owner]]&lt;&gt;"",Table6[[#This Row],[Certificate Owner]],"")</f>
        <v>PWG Certificate</v>
      </c>
      <c r="F22" t="str">
        <f>IF(Table6[[#This Row],[Responsible Company]]&lt;&gt;"",Table6[[#This Row],[Responsible Company]],"")</f>
        <v>TES Water Treatment GmbH</v>
      </c>
      <c r="G22" t="str">
        <f>IF(Table6[[#This Row],[Index Number/Title]]&lt;&gt;"",Table6[[#This Row],[Index Number/Title]],"")</f>
        <v>ISO9001 TES DIN EN ISO9001:2015</v>
      </c>
      <c r="H22" s="19" t="str">
        <f>IF(Table6[[#This Row],[Certification No.]]&lt;&gt;"",Table6[[#This Row],[Certification No.]],"")</f>
        <v>73 100 7202</v>
      </c>
      <c r="I22" t="str">
        <f>IF(Table6[[#This Row],[Product category]]&lt;&gt;"",Table6[[#This Row],[Product category]],"")</f>
        <v>ISO</v>
      </c>
      <c r="J22" t="str">
        <f>IF(Table6[[#This Row],[Type of certificate]]&lt;&gt;"",Table6[[#This Row],[Type of certificate]],"")</f>
        <v xml:space="preserve">ISO </v>
      </c>
      <c r="K22" t="str">
        <f>IF(Table6[[#This Row],[Content of Certificate]]&lt;&gt;"",Table6[[#This Row],[Content of Certificate]],"")</f>
        <v>Scope:  
Technical advice and services  
in the sale of water treatment  
systems and their components.</v>
      </c>
      <c r="L22" t="str">
        <f>IF(Table6[[#This Row],[Applicable in following countries and continents]]&lt;&gt;"",Table6[[#This Row],[Applicable in following countries and continents]],"")</f>
        <v>Other</v>
      </c>
    </row>
    <row r="23" spans="2:12" x14ac:dyDescent="0.25">
      <c r="B23" s="13">
        <f>IF(Table6[[#This Row],[Expiration date of certificate is]]&lt;&gt;"",Table6[[#This Row],[Expiration date of certificate is]],"")</f>
        <v>46507</v>
      </c>
      <c r="C23" s="13" t="str">
        <f>IF(Table6[[#This Row],[Renewal certificate requested?]]&lt;&gt;"",Table6[[#This Row],[Renewal certificate requested?]],"")</f>
        <v>No</v>
      </c>
      <c r="D23" s="27" t="str">
        <f>IF(Table6[[#This Row],[Download the PDF of the certificate here]]&lt;&gt;"",
HYPERLINK(Table6[[#This Row],[Download the PDF of the certificate here]],"Link"),"")</f>
        <v>Link</v>
      </c>
      <c r="E23" t="str">
        <f>IF(Table6[[#This Row],[Certificate Owner]]&lt;&gt;"",Table6[[#This Row],[Certificate Owner]],"")</f>
        <v>Supplier Certifcate</v>
      </c>
      <c r="F23" t="str">
        <f>IF(Table6[[#This Row],[Responsible Company]]&lt;&gt;"",Table6[[#This Row],[Responsible Company]],"")</f>
        <v>PWG N.V.</v>
      </c>
      <c r="G23" t="str">
        <f>IF(Table6[[#This Row],[Index Number/Title]]&lt;&gt;"",Table6[[#This Row],[Index Number/Title]],"")</f>
        <v>Resin Pure PC002</v>
      </c>
      <c r="H23" s="19" t="str">
        <f>IF(Table6[[#This Row],[Certification No.]]&lt;&gt;"",Table6[[#This Row],[Certification No.]],"")</f>
        <v>D-22-008495-31</v>
      </c>
      <c r="I23" t="str">
        <f>IF(Table6[[#This Row],[Product category]]&lt;&gt;"",Table6[[#This Row],[Product category]],"")</f>
        <v>ION exchange resins</v>
      </c>
      <c r="J23" t="str">
        <f>IF(Table6[[#This Row],[Type of certificate]]&lt;&gt;"",Table6[[#This Row],[Type of certificate]],"")</f>
        <v>ACS</v>
      </c>
      <c r="K23" t="str">
        <f>IF(Table6[[#This Row],[Content of Certificate]]&lt;&gt;"",Table6[[#This Row],[Content of Certificate]],"")</f>
        <v>Pure Resin PC002</v>
      </c>
      <c r="L23" t="str">
        <f>IF(Table6[[#This Row],[Applicable in following countries and continents]]&lt;&gt;"",Table6[[#This Row],[Applicable in following countries and continents]],"")</f>
        <v>European Union</v>
      </c>
    </row>
    <row r="24" spans="2:12" x14ac:dyDescent="0.25">
      <c r="B24" s="13">
        <f>IF(Table6[[#This Row],[Expiration date of certificate is]]&lt;&gt;"",Table6[[#This Row],[Expiration date of certificate is]],"")</f>
        <v>46507</v>
      </c>
      <c r="C24" s="13" t="str">
        <f>IF(Table6[[#This Row],[Renewal certificate requested?]]&lt;&gt;"",Table6[[#This Row],[Renewal certificate requested?]],"")</f>
        <v>No</v>
      </c>
      <c r="D24" s="4" t="str">
        <f>IF(Table6[[#This Row],[Download the PDF of the certificate here]]&lt;&gt;"",
HYPERLINK(Table6[[#This Row],[Download the PDF of the certificate here]],"Link"),"")</f>
        <v>Link</v>
      </c>
      <c r="E24" t="str">
        <f>IF(Table6[[#This Row],[Certificate Owner]]&lt;&gt;"",Table6[[#This Row],[Certificate Owner]],"")</f>
        <v>Supplier Certifcate</v>
      </c>
      <c r="F24" t="str">
        <f>IF(Table6[[#This Row],[Responsible Company]]&lt;&gt;"",Table6[[#This Row],[Responsible Company]],"")</f>
        <v>PWG N.V.</v>
      </c>
      <c r="G24" t="str">
        <f>IF(Table6[[#This Row],[Index Number/Title]]&lt;&gt;"",Table6[[#This Row],[Index Number/Title]],"")</f>
        <v>Resin Pure PC002</v>
      </c>
      <c r="H24" s="19" t="str">
        <f>IF(Table6[[#This Row],[Certification No.]]&lt;&gt;"",Table6[[#This Row],[Certification No.]],"")</f>
        <v>D-22-008495-31</v>
      </c>
      <c r="I24" t="str">
        <f>IF(Table6[[#This Row],[Product category]]&lt;&gt;"",Table6[[#This Row],[Product category]],"")</f>
        <v>ION exchange resins</v>
      </c>
      <c r="J24" t="str">
        <f>IF(Table6[[#This Row],[Type of certificate]]&lt;&gt;"",Table6[[#This Row],[Type of certificate]],"")</f>
        <v>RESAP</v>
      </c>
      <c r="K24" t="str">
        <f>IF(Table6[[#This Row],[Content of Certificate]]&lt;&gt;"",Table6[[#This Row],[Content of Certificate]],"")</f>
        <v>Pure Resin PC002</v>
      </c>
      <c r="L24" t="str">
        <f>IF(Table6[[#This Row],[Applicable in following countries and continents]]&lt;&gt;"",Table6[[#This Row],[Applicable in following countries and continents]],"")</f>
        <v>European Union</v>
      </c>
    </row>
    <row r="25" spans="2:12" x14ac:dyDescent="0.25">
      <c r="B25" s="13">
        <f>IF(Table6[[#This Row],[Expiration date of certificate is]]&lt;&gt;"",Table6[[#This Row],[Expiration date of certificate is]],"")</f>
        <v>46508</v>
      </c>
      <c r="C25" s="13" t="str">
        <f>IF(Table6[[#This Row],[Renewal certificate requested?]]&lt;&gt;"",Table6[[#This Row],[Renewal certificate requested?]],"")</f>
        <v>No</v>
      </c>
      <c r="D25" s="4" t="str">
        <f>IF(Table6[[#This Row],[Download the PDF of the certificate here]]&lt;&gt;"",
HYPERLINK(Table6[[#This Row],[Download the PDF of the certificate here]],"Link"),"")</f>
        <v>Link</v>
      </c>
      <c r="E25" t="str">
        <f>IF(Table6[[#This Row],[Certificate Owner]]&lt;&gt;"",Table6[[#This Row],[Certificate Owner]],"")</f>
        <v>PWG Certificate</v>
      </c>
      <c r="F25" t="str">
        <f>IF(Table6[[#This Row],[Responsible Company]]&lt;&gt;"",Table6[[#This Row],[Responsible Company]],"")</f>
        <v>Wycombe Water Ltd.</v>
      </c>
      <c r="G25" t="str">
        <f>IF(Table6[[#This Row],[Index Number/Title]]&lt;&gt;"",Table6[[#This Row],[Index Number/Title]],"")</f>
        <v>2205103</v>
      </c>
      <c r="H25" s="19" t="str">
        <f>IF(Table6[[#This Row],[Certification No.]]&lt;&gt;"",Table6[[#This Row],[Certification No.]],"")</f>
        <v>2205103</v>
      </c>
      <c r="I25" t="str">
        <f>IF(Table6[[#This Row],[Product category]]&lt;&gt;"",Table6[[#This Row],[Product category]],"")</f>
        <v>UV</v>
      </c>
      <c r="J25" t="str">
        <f>IF(Table6[[#This Row],[Type of certificate]]&lt;&gt;"",Table6[[#This Row],[Type of certificate]],"")</f>
        <v>WRAS</v>
      </c>
      <c r="K25" t="str">
        <f>IF(Table6[[#This Row],[Content of Certificate]]&lt;&gt;"",Table6[[#This Row],[Content of Certificate]],"")</f>
        <v>L8
L12
L22
L41
L57
L79
H15
H38
H93
H95
H151
UV DISINFECTION UNIT</v>
      </c>
      <c r="L25" t="str">
        <f>IF(Table6[[#This Row],[Applicable in following countries and continents]]&lt;&gt;"",Table6[[#This Row],[Applicable in following countries and continents]],"")</f>
        <v>United Kingdom</v>
      </c>
    </row>
    <row r="26" spans="2:12" x14ac:dyDescent="0.25">
      <c r="B26" s="13">
        <f>IF(Table6[[#This Row],[Expiration date of certificate is]]&lt;&gt;"",Table6[[#This Row],[Expiration date of certificate is]],"")</f>
        <v>46565</v>
      </c>
      <c r="C26" s="13" t="str">
        <f>IF(Table6[[#This Row],[Renewal certificate requested?]]&lt;&gt;"",Table6[[#This Row],[Renewal certificate requested?]],"")</f>
        <v>No</v>
      </c>
      <c r="D26" s="27" t="str">
        <f>IF(Table6[[#This Row],[Download the PDF of the certificate here]]&lt;&gt;"",
HYPERLINK(Table6[[#This Row],[Download the PDF of the certificate here]],"Link"),"")</f>
        <v>Link</v>
      </c>
      <c r="E26" t="str">
        <f>IF(Table6[[#This Row],[Certificate Owner]]&lt;&gt;"",Table6[[#This Row],[Certificate Owner]],"")</f>
        <v>Supplier Certifcate</v>
      </c>
      <c r="F26" t="str">
        <f>IF(Table6[[#This Row],[Responsible Company]]&lt;&gt;"",Table6[[#This Row],[Responsible Company]],"")</f>
        <v>PWG France</v>
      </c>
      <c r="G26" t="str">
        <f>IF(Table6[[#This Row],[Index Number/Title]]&lt;&gt;"",Table6[[#This Row],[Index Number/Title]],"")</f>
        <v>Joint/O-ring Joreau Elastomeres Melanges 2875N</v>
      </c>
      <c r="H26" s="19" t="str">
        <f>IF(Table6[[#This Row],[Certification No.]]&lt;&gt;"",Table6[[#This Row],[Certification No.]],"")</f>
        <v>22 CLP NY 026</v>
      </c>
      <c r="I26" t="str">
        <f>IF(Table6[[#This Row],[Product category]]&lt;&gt;"",Table6[[#This Row],[Product category]],"")</f>
        <v>Other</v>
      </c>
      <c r="J26" t="str">
        <f>IF(Table6[[#This Row],[Type of certificate]]&lt;&gt;"",Table6[[#This Row],[Type of certificate]],"")</f>
        <v>ACS</v>
      </c>
      <c r="K26" t="str">
        <f>IF(Table6[[#This Row],[Content of Certificate]]&lt;&gt;"",Table6[[#This Row],[Content of Certificate]],"")</f>
        <v>Joint de diametre inferieur a 63mm  
EPDM  
Noir</v>
      </c>
      <c r="L26" t="str">
        <f>IF(Table6[[#This Row],[Applicable in following countries and continents]]&lt;&gt;"",Table6[[#This Row],[Applicable in following countries and continents]],"")</f>
        <v>France</v>
      </c>
    </row>
    <row r="27" spans="2:12" x14ac:dyDescent="0.25">
      <c r="B27" s="13">
        <f>IF(Table6[[#This Row],[Expiration date of certificate is]]&lt;&gt;"",Table6[[#This Row],[Expiration date of certificate is]],"")</f>
        <v>46581</v>
      </c>
      <c r="C27" s="13" t="str">
        <f>IF(Table6[[#This Row],[Renewal certificate requested?]]&lt;&gt;"",Table6[[#This Row],[Renewal certificate requested?]],"")</f>
        <v>No</v>
      </c>
      <c r="D27" s="4" t="str">
        <f>IF(Table6[[#This Row],[Download the PDF of the certificate here]]&lt;&gt;"",
HYPERLINK(Table6[[#This Row],[Download the PDF of the certificate here]],"Link"),"")</f>
        <v>Link</v>
      </c>
      <c r="E27" t="str">
        <f>IF(Table6[[#This Row],[Certificate Owner]]&lt;&gt;"",Table6[[#This Row],[Certificate Owner]],"")</f>
        <v>Supplier Certifcate</v>
      </c>
      <c r="F27" t="str">
        <f>IF(Table6[[#This Row],[Responsible Company]]&lt;&gt;"",Table6[[#This Row],[Responsible Company]],"")</f>
        <v>PWG France</v>
      </c>
      <c r="G27" t="str">
        <f>IF(Table6[[#This Row],[Index Number/Title]]&lt;&gt;"",Table6[[#This Row],[Index Number/Title]],"")</f>
        <v>PE/TUBE Reliance Worldwide Corporation Tube LLDPE Bleu</v>
      </c>
      <c r="H27" s="19" t="str">
        <f>IF(Table6[[#This Row],[Certification No.]]&lt;&gt;"",Table6[[#This Row],[Certification No.]],"")</f>
        <v>22 MAT NY 110</v>
      </c>
      <c r="I27" t="str">
        <f>IF(Table6[[#This Row],[Product category]]&lt;&gt;"",Table6[[#This Row],[Product category]],"")</f>
        <v>Tubes/Pipes</v>
      </c>
      <c r="J27" t="str">
        <f>IF(Table6[[#This Row],[Type of certificate]]&lt;&gt;"",Table6[[#This Row],[Type of certificate]],"")</f>
        <v>ACS</v>
      </c>
      <c r="K27" t="str">
        <f>IF(Table6[[#This Row],[Content of Certificate]]&lt;&gt;"",Table6[[#This Row],[Content of Certificate]],"")</f>
        <v>Tube/Pipe polyethylenee PE
240cm2 / L
Bleu</v>
      </c>
      <c r="L27" t="str">
        <f>IF(Table6[[#This Row],[Applicable in following countries and continents]]&lt;&gt;"",Table6[[#This Row],[Applicable in following countries and continents]],"")</f>
        <v>France</v>
      </c>
    </row>
    <row r="28" spans="2:12" x14ac:dyDescent="0.25">
      <c r="B28" s="13">
        <f>IF(Table6[[#This Row],[Expiration date of certificate is]]&lt;&gt;"",Table6[[#This Row],[Expiration date of certificate is]],"")</f>
        <v>46581</v>
      </c>
      <c r="C28" s="13" t="str">
        <f>IF(Table6[[#This Row],[Renewal certificate requested?]]&lt;&gt;"",Table6[[#This Row],[Renewal certificate requested?]],"")</f>
        <v>No</v>
      </c>
      <c r="D28" s="4" t="str">
        <f>IF(Table6[[#This Row],[Download the PDF of the certificate here]]&lt;&gt;"",
HYPERLINK(Table6[[#This Row],[Download the PDF of the certificate here]],"Link"),"")</f>
        <v>Link</v>
      </c>
      <c r="E28" t="str">
        <f>IF(Table6[[#This Row],[Certificate Owner]]&lt;&gt;"",Table6[[#This Row],[Certificate Owner]],"")</f>
        <v>Supplier Certifcate</v>
      </c>
      <c r="F28" t="str">
        <f>IF(Table6[[#This Row],[Responsible Company]]&lt;&gt;"",Table6[[#This Row],[Responsible Company]],"")</f>
        <v>PWG France</v>
      </c>
      <c r="G28" t="str">
        <f>IF(Table6[[#This Row],[Index Number/Title]]&lt;&gt;"",Table6[[#This Row],[Index Number/Title]],"")</f>
        <v>PE/TUBE Reliance Worldwide Corporation Tube LLDPE Rouge</v>
      </c>
      <c r="H28" s="19" t="str">
        <f>IF(Table6[[#This Row],[Certification No.]]&lt;&gt;"",Table6[[#This Row],[Certification No.]],"")</f>
        <v>22 MAT NY 111</v>
      </c>
      <c r="I28" t="str">
        <f>IF(Table6[[#This Row],[Product category]]&lt;&gt;"",Table6[[#This Row],[Product category]],"")</f>
        <v>Tubes/Pipes</v>
      </c>
      <c r="J28" t="str">
        <f>IF(Table6[[#This Row],[Type of certificate]]&lt;&gt;"",Table6[[#This Row],[Type of certificate]],"")</f>
        <v>ACS</v>
      </c>
      <c r="K28" t="str">
        <f>IF(Table6[[#This Row],[Content of Certificate]]&lt;&gt;"",Table6[[#This Row],[Content of Certificate]],"")</f>
        <v>Tube/Pipe polyethylenee PE
240cm2 / L
Rouge</v>
      </c>
      <c r="L28" t="str">
        <f>IF(Table6[[#This Row],[Applicable in following countries and continents]]&lt;&gt;"",Table6[[#This Row],[Applicable in following countries and continents]],"")</f>
        <v>France</v>
      </c>
    </row>
    <row r="29" spans="2:12" x14ac:dyDescent="0.25">
      <c r="B29" s="13">
        <f>IF(Table6[[#This Row],[Expiration date of certificate is]]&lt;&gt;"",Table6[[#This Row],[Expiration date of certificate is]],"")</f>
        <v>46583</v>
      </c>
      <c r="C29" s="13" t="str">
        <f>IF(Table6[[#This Row],[Renewal certificate requested?]]&lt;&gt;"",Table6[[#This Row],[Renewal certificate requested?]],"")</f>
        <v>No</v>
      </c>
      <c r="D29" s="4" t="str">
        <f>IF(Table6[[#This Row],[Download the PDF of the certificate here]]&lt;&gt;"",
HYPERLINK(Table6[[#This Row],[Download the PDF of the certificate here]],"Link"),"")</f>
        <v>Link</v>
      </c>
      <c r="E29" t="str">
        <f>IF(Table6[[#This Row],[Certificate Owner]]&lt;&gt;"",Table6[[#This Row],[Certificate Owner]],"")</f>
        <v>PWG Certificate</v>
      </c>
      <c r="F29" t="str">
        <f>IF(Table6[[#This Row],[Responsible Company]]&lt;&gt;"",Table6[[#This Row],[Responsible Company]],"")</f>
        <v>Delta Water Engineering N.V.</v>
      </c>
      <c r="G29" t="str">
        <f>IF(Table6[[#This Row],[Index Number/Title]]&lt;&gt;"",Table6[[#This Row],[Index Number/Title]],"")</f>
        <v>Softeners Delta Hydro @ Home</v>
      </c>
      <c r="H29" s="19" t="str">
        <f>IF(Table6[[#This Row],[Certification No.]]&lt;&gt;"",Table6[[#This Row],[Certification No.]],"")</f>
        <v>K109795/03</v>
      </c>
      <c r="I29" t="str">
        <f>IF(Table6[[#This Row],[Product category]]&lt;&gt;"",Table6[[#This Row],[Product category]],"")</f>
        <v>Softeners</v>
      </c>
      <c r="J29" t="str">
        <f>IF(Table6[[#This Row],[Type of certificate]]&lt;&gt;"",Table6[[#This Row],[Type of certificate]],"")</f>
        <v>Dutch ATA (KIWA)</v>
      </c>
      <c r="K29" t="str">
        <f>IF(Table6[[#This Row],[Content of Certificate]]&lt;&gt;"",Table6[[#This Row],[Content of Certificate]],"")</f>
        <v>Hydro @ Home - Simplex 3L  
Hydrosoft DSHO-100-M  
Hydrosoft DHSO-100-B  
Hydrosoft DHSO-100-BS  
Hydro@Home - Duplex 3L  
Hydrosoft DHSO-200-M  
Hydrosoft DHSO-200-B  
Hydrosoft DHSO-200-BL  
Hydrosoft DHSO-200-BLS  
Talent - Simplex 3L  
DTSO-100-M  
DTSO-100-B  
DTSO-100-BS  
Talent - Duplex 3L  
DTSO-200-M  
DTSO-200-B  
DTSO-200-BL  
DTSO-200-BLS</v>
      </c>
      <c r="L29" t="str">
        <f>IF(Table6[[#This Row],[Applicable in following countries and continents]]&lt;&gt;"",Table6[[#This Row],[Applicable in following countries and continents]],"")</f>
        <v>European Union</v>
      </c>
    </row>
    <row r="30" spans="2:12" x14ac:dyDescent="0.25">
      <c r="B30" s="13">
        <f>IF(Table6[[#This Row],[Expiration date of certificate is]]&lt;&gt;"",Table6[[#This Row],[Expiration date of certificate is]],"")</f>
        <v>46606</v>
      </c>
      <c r="C30" s="13" t="str">
        <f>IF(Table6[[#This Row],[Renewal certificate requested?]]&lt;&gt;"",Table6[[#This Row],[Renewal certificate requested?]],"")</f>
        <v>No</v>
      </c>
      <c r="D30" s="27" t="str">
        <f>IF(Table6[[#This Row],[Download the PDF of the certificate here]]&lt;&gt;"",
HYPERLINK(Table6[[#This Row],[Download the PDF of the certificate here]],"Link"),"")</f>
        <v>Link</v>
      </c>
      <c r="E30" t="str">
        <f>IF(Table6[[#This Row],[Certificate Owner]]&lt;&gt;"",Table6[[#This Row],[Certificate Owner]],"")</f>
        <v>Supplier Certifcate</v>
      </c>
      <c r="F30" t="str">
        <f>IF(Table6[[#This Row],[Responsible Company]]&lt;&gt;"",Table6[[#This Row],[Responsible Company]],"")</f>
        <v>PWG N.V.</v>
      </c>
      <c r="G30" t="str">
        <f>IF(Table6[[#This Row],[Index Number/Title]]&lt;&gt;"",Table6[[#This Row],[Index Number/Title]],"")</f>
        <v>Softeners Runxin Residental Directives 2014/35/EU and 2014/30/EU</v>
      </c>
      <c r="H30" s="19" t="str">
        <f>IF(Table6[[#This Row],[Certification No.]]&lt;&gt;"",Table6[[#This Row],[Certification No.]],"")</f>
        <v>ICR Polska/VC/HL220802</v>
      </c>
      <c r="I30" t="str">
        <f>IF(Table6[[#This Row],[Product category]]&lt;&gt;"",Table6[[#This Row],[Product category]],"")</f>
        <v>Softeners</v>
      </c>
      <c r="J30" t="str">
        <f>IF(Table6[[#This Row],[Type of certificate]]&lt;&gt;"",Table6[[#This Row],[Type of certificate]],"")</f>
        <v>CE</v>
      </c>
      <c r="K30" t="str">
        <f>IF(Table6[[#This Row],[Content of Certificate]]&lt;&gt;"",Table6[[#This Row],[Content of Certificate]],"")</f>
        <v>Product types:  
Residential softeners  
RL-R30, RL-R50, RL-R55, RL-R60, RL-R70, RL-R80, RL-R90, RL-R100,  
RL-R105, RL-R110, RL-R115, RL-R120, RL-R150, RL-R200, RL-R250, RL-R300,  
RL-S30, RL-S50, RL-S55, RL-S60, RL-S70, RL-S80, RL-S90, RL-S100, RL-S105,  
RL-S110, RL-S115, RL-S120, RL-S150, RL-S200, RL-S250, RL-S300</v>
      </c>
      <c r="L30" t="str">
        <f>IF(Table6[[#This Row],[Applicable in following countries and continents]]&lt;&gt;"",Table6[[#This Row],[Applicable in following countries and continents]],"")</f>
        <v>European Union; United Kingdom</v>
      </c>
    </row>
    <row r="31" spans="2:12" x14ac:dyDescent="0.25">
      <c r="B31" s="13">
        <f>IF(Table6[[#This Row],[Expiration date of certificate is]]&lt;&gt;"",Table6[[#This Row],[Expiration date of certificate is]],"")</f>
        <v>46622</v>
      </c>
      <c r="C31" s="13" t="str">
        <f>IF(Table6[[#This Row],[Renewal certificate requested?]]&lt;&gt;"",Table6[[#This Row],[Renewal certificate requested?]],"")</f>
        <v>No</v>
      </c>
      <c r="D31" s="27" t="str">
        <f>IF(Table6[[#This Row],[Download the PDF of the certificate here]]&lt;&gt;"",
HYPERLINK(Table6[[#This Row],[Download the PDF of the certificate here]],"Link"),"")</f>
        <v>Link</v>
      </c>
      <c r="E31" t="str">
        <f>IF(Table6[[#This Row],[Certificate Owner]]&lt;&gt;"",Table6[[#This Row],[Certificate Owner]],"")</f>
        <v>Supplier Certifcate</v>
      </c>
      <c r="F31" t="str">
        <f>IF(Table6[[#This Row],[Responsible Company]]&lt;&gt;"",Table6[[#This Row],[Responsible Company]],"")</f>
        <v>PWG France</v>
      </c>
      <c r="G31" t="str">
        <f>IF(Table6[[#This Row],[Index Number/Title]]&lt;&gt;"",Table6[[#This Row],[Index Number/Title]],"")</f>
        <v>Valves Pentair Vannes Famille 5600</v>
      </c>
      <c r="H31" s="19" t="str">
        <f>IF(Table6[[#This Row],[Certification No.]]&lt;&gt;"",Table6[[#This Row],[Certification No.]],"")</f>
        <v>22 ACC NY 282</v>
      </c>
      <c r="I31" t="str">
        <f>IF(Table6[[#This Row],[Product category]]&lt;&gt;"",Table6[[#This Row],[Product category]],"")</f>
        <v>Valves - Fleck</v>
      </c>
      <c r="J31" t="str">
        <f>IF(Table6[[#This Row],[Type of certificate]]&lt;&gt;"",Table6[[#This Row],[Type of certificate]],"")</f>
        <v>ACS</v>
      </c>
      <c r="K31" t="str">
        <f>IF(Table6[[#This Row],[Content of Certificate]]&lt;&gt;"",Table6[[#This Row],[Content of Certificate]],"")</f>
        <v/>
      </c>
      <c r="L31" t="str">
        <f>IF(Table6[[#This Row],[Applicable in following countries and continents]]&lt;&gt;"",Table6[[#This Row],[Applicable in following countries and continents]],"")</f>
        <v>France</v>
      </c>
    </row>
    <row r="32" spans="2:12" x14ac:dyDescent="0.25">
      <c r="B32" s="13">
        <f>IF(Table6[[#This Row],[Expiration date of certificate is]]&lt;&gt;"",Table6[[#This Row],[Expiration date of certificate is]],"")</f>
        <v>46673</v>
      </c>
      <c r="C32" s="13" t="str">
        <f>IF(Table6[[#This Row],[Renewal certificate requested?]]&lt;&gt;"",Table6[[#This Row],[Renewal certificate requested?]],"")</f>
        <v>No</v>
      </c>
      <c r="D32" s="4" t="str">
        <f>IF(Table6[[#This Row],[Download the PDF of the certificate here]]&lt;&gt;"",
HYPERLINK(Table6[[#This Row],[Download the PDF of the certificate here]],"Link"),"")</f>
        <v>Link</v>
      </c>
      <c r="E32" t="str">
        <f>IF(Table6[[#This Row],[Certificate Owner]]&lt;&gt;"",Table6[[#This Row],[Certificate Owner]],"")</f>
        <v>Supplier Certifcate</v>
      </c>
      <c r="F32" t="str">
        <f>IF(Table6[[#This Row],[Responsible Company]]&lt;&gt;"",Table6[[#This Row],[Responsible Company]],"")</f>
        <v>PWG France</v>
      </c>
      <c r="G32" t="str">
        <f>IF(Table6[[#This Row],[Index Number/Title]]&lt;&gt;"",Table6[[#This Row],[Index Number/Title]],"")</f>
        <v>PE/TUBE Reliance Worldwide Corporation Tube LLDPE Noir</v>
      </c>
      <c r="H32" s="19" t="str">
        <f>IF(Table6[[#This Row],[Certification No.]]&lt;&gt;"",Table6[[#This Row],[Certification No.]],"")</f>
        <v>22 MAT NY 109</v>
      </c>
      <c r="I32" t="str">
        <f>IF(Table6[[#This Row],[Product category]]&lt;&gt;"",Table6[[#This Row],[Product category]],"")</f>
        <v>Tubes/Pipes</v>
      </c>
      <c r="J32" t="str">
        <f>IF(Table6[[#This Row],[Type of certificate]]&lt;&gt;"",Table6[[#This Row],[Type of certificate]],"")</f>
        <v>ACS</v>
      </c>
      <c r="K32" t="str">
        <f>IF(Table6[[#This Row],[Content of Certificate]]&lt;&gt;"",Table6[[#This Row],[Content of Certificate]],"")</f>
        <v>Tube/Pipe polyethylenee PE
240cm2 / L
Noir</v>
      </c>
      <c r="L32" t="str">
        <f>IF(Table6[[#This Row],[Applicable in following countries and continents]]&lt;&gt;"",Table6[[#This Row],[Applicable in following countries and continents]],"")</f>
        <v>France</v>
      </c>
    </row>
    <row r="33" spans="2:12" x14ac:dyDescent="0.25">
      <c r="B33" s="13">
        <f>IF(Table6[[#This Row],[Expiration date of certificate is]]&lt;&gt;"",Table6[[#This Row],[Expiration date of certificate is]],"")</f>
        <v>46716</v>
      </c>
      <c r="C33" s="13" t="str">
        <f>IF(Table6[[#This Row],[Renewal certificate requested?]]&lt;&gt;"",Table6[[#This Row],[Renewal certificate requested?]],"")</f>
        <v>No</v>
      </c>
      <c r="D33" s="4" t="str">
        <f>IF(Table6[[#This Row],[Download the PDF of the certificate here]]&lt;&gt;"",
HYPERLINK(Table6[[#This Row],[Download the PDF of the certificate here]],"Link"),"")</f>
        <v>Link</v>
      </c>
      <c r="E33" t="str">
        <f>IF(Table6[[#This Row],[Certificate Owner]]&lt;&gt;"",Table6[[#This Row],[Certificate Owner]],"")</f>
        <v>PWG Certificate</v>
      </c>
      <c r="F33" t="str">
        <f>IF(Table6[[#This Row],[Responsible Company]]&lt;&gt;"",Table6[[#This Row],[Responsible Company]],"")</f>
        <v>PWG N.V.</v>
      </c>
      <c r="G33" t="str">
        <f>IF(Table6[[#This Row],[Index Number/Title]]&lt;&gt;"",Table6[[#This Row],[Index Number/Title]],"")</f>
        <v>Cartridge Wounded Pallas 10 to 40In</v>
      </c>
      <c r="H33" s="19" t="str">
        <f>IF(Table6[[#This Row],[Certification No.]]&lt;&gt;"",Table6[[#This Row],[Certification No.]],"")</f>
        <v>22 ACC LY 701</v>
      </c>
      <c r="I33" t="str">
        <f>IF(Table6[[#This Row],[Product category]]&lt;&gt;"",Table6[[#This Row],[Product category]],"")</f>
        <v>Filters and components</v>
      </c>
      <c r="J33" t="str">
        <f>IF(Table6[[#This Row],[Type of certificate]]&lt;&gt;"",Table6[[#This Row],[Type of certificate]],"")</f>
        <v>ACS</v>
      </c>
      <c r="K33" t="str">
        <f>IF(Table6[[#This Row],[Content of Certificate]]&lt;&gt;"",Table6[[#This Row],[Content of Certificate]],"")</f>
        <v/>
      </c>
      <c r="L33" t="str">
        <f>IF(Table6[[#This Row],[Applicable in following countries and continents]]&lt;&gt;"",Table6[[#This Row],[Applicable in following countries and continents]],"")</f>
        <v>France</v>
      </c>
    </row>
    <row r="34" spans="2:12" x14ac:dyDescent="0.25">
      <c r="B34" s="13">
        <f>IF(Table6[[#This Row],[Expiration date of certificate is]]&lt;&gt;"",Table6[[#This Row],[Expiration date of certificate is]],"")</f>
        <v>46728</v>
      </c>
      <c r="C34" s="13" t="str">
        <f>IF(Table6[[#This Row],[Renewal certificate requested?]]&lt;&gt;"",Table6[[#This Row],[Renewal certificate requested?]],"")</f>
        <v>No</v>
      </c>
      <c r="D34" s="27" t="str">
        <f>IF(Table6[[#This Row],[Download the PDF of the certificate here]]&lt;&gt;"",
HYPERLINK(Table6[[#This Row],[Download the PDF of the certificate here]],"Link"),"")</f>
        <v>Link</v>
      </c>
      <c r="E34" t="str">
        <f>IF(Table6[[#This Row],[Certificate Owner]]&lt;&gt;"",Table6[[#This Row],[Certificate Owner]],"")</f>
        <v>Supplier Certifcate</v>
      </c>
      <c r="F34" t="str">
        <f>IF(Table6[[#This Row],[Responsible Company]]&lt;&gt;"",Table6[[#This Row],[Responsible Company]],"")</f>
        <v>PWG France</v>
      </c>
      <c r="G34" t="str">
        <f>IF(Table6[[#This Row],[Index Number/Title]]&lt;&gt;"",Table6[[#This Row],[Index Number/Title]],"")</f>
        <v>Resine Dupont Dowex Marathon Amberlite</v>
      </c>
      <c r="H34" s="19" t="str">
        <f>IF(Table6[[#This Row],[Certification No.]]&lt;&gt;"",Table6[[#This Row],[Certification No.]],"")</f>
        <v>22 RES LY 004</v>
      </c>
      <c r="I34" t="str">
        <f>IF(Table6[[#This Row],[Product category]]&lt;&gt;"",Table6[[#This Row],[Product category]],"")</f>
        <v>ION exchange resins</v>
      </c>
      <c r="J34" t="str">
        <f>IF(Table6[[#This Row],[Type of certificate]]&lt;&gt;"",Table6[[#This Row],[Type of certificate]],"")</f>
        <v>ACS</v>
      </c>
      <c r="K34" t="str">
        <f>IF(Table6[[#This Row],[Content of Certificate]]&lt;&gt;"",Table6[[#This Row],[Content of Certificate]],"")</f>
        <v>Dowex Marathon C(Na)  
Amberlite HPR1100 Na</v>
      </c>
      <c r="L34" t="str">
        <f>IF(Table6[[#This Row],[Applicable in following countries and continents]]&lt;&gt;"",Table6[[#This Row],[Applicable in following countries and continents]],"")</f>
        <v>France</v>
      </c>
    </row>
    <row r="35" spans="2:12" x14ac:dyDescent="0.25">
      <c r="B35" s="13">
        <f>IF(Table6[[#This Row],[Expiration date of certificate is]]&lt;&gt;"",Table6[[#This Row],[Expiration date of certificate is]],"")</f>
        <v>46728</v>
      </c>
      <c r="C35" s="13" t="str">
        <f>IF(Table6[[#This Row],[Renewal certificate requested?]]&lt;&gt;"",Table6[[#This Row],[Renewal certificate requested?]],"")</f>
        <v>No</v>
      </c>
      <c r="D35" s="27" t="str">
        <f>IF(Table6[[#This Row],[Download the PDF of the certificate here]]&lt;&gt;"",
HYPERLINK(Table6[[#This Row],[Download the PDF of the certificate here]],"Link"),"")</f>
        <v>Link</v>
      </c>
      <c r="E35" t="str">
        <f>IF(Table6[[#This Row],[Certificate Owner]]&lt;&gt;"",Table6[[#This Row],[Certificate Owner]],"")</f>
        <v>Supplier Certifcate</v>
      </c>
      <c r="F35" t="str">
        <f>IF(Table6[[#This Row],[Responsible Company]]&lt;&gt;"",Table6[[#This Row],[Responsible Company]],"")</f>
        <v>PWG France</v>
      </c>
      <c r="G35" t="str">
        <f>IF(Table6[[#This Row],[Index Number/Title]]&lt;&gt;"",Table6[[#This Row],[Index Number/Title]],"")</f>
        <v>Resine Dupont Taptec HCRSS FF Na</v>
      </c>
      <c r="H35" s="19" t="str">
        <f>IF(Table6[[#This Row],[Certification No.]]&lt;&gt;"",Table6[[#This Row],[Certification No.]],"")</f>
        <v>20 RES LY 005</v>
      </c>
      <c r="I35" t="str">
        <f>IF(Table6[[#This Row],[Product category]]&lt;&gt;"",Table6[[#This Row],[Product category]],"")</f>
        <v>ION exchange resins</v>
      </c>
      <c r="J35" t="str">
        <f>IF(Table6[[#This Row],[Type of certificate]]&lt;&gt;"",Table6[[#This Row],[Type of certificate]],"")</f>
        <v>ACS</v>
      </c>
      <c r="K35" t="str">
        <f>IF(Table6[[#This Row],[Content of Certificate]]&lt;&gt;"",Table6[[#This Row],[Content of Certificate]],"")</f>
        <v/>
      </c>
      <c r="L35" t="str">
        <f>IF(Table6[[#This Row],[Applicable in following countries and continents]]&lt;&gt;"",Table6[[#This Row],[Applicable in following countries and continents]],"")</f>
        <v>France</v>
      </c>
    </row>
    <row r="36" spans="2:12" x14ac:dyDescent="0.25">
      <c r="B36" s="13">
        <f>IF(Table6[[#This Row],[Expiration date of certificate is]]&lt;&gt;"",Table6[[#This Row],[Expiration date of certificate is]],"")</f>
        <v>46728</v>
      </c>
      <c r="C36" s="13" t="str">
        <f>IF(Table6[[#This Row],[Renewal certificate requested?]]&lt;&gt;"",Table6[[#This Row],[Renewal certificate requested?]],"")</f>
        <v>No</v>
      </c>
      <c r="D36" s="4" t="str">
        <f>IF(Table6[[#This Row],[Download the PDF of the certificate here]]&lt;&gt;"",
HYPERLINK(Table6[[#This Row],[Download the PDF of the certificate here]],"Link"),"")</f>
        <v>Link</v>
      </c>
      <c r="E36" t="str">
        <f>IF(Table6[[#This Row],[Certificate Owner]]&lt;&gt;"",Table6[[#This Row],[Certificate Owner]],"")</f>
        <v>Supplier Certifcate</v>
      </c>
      <c r="F36" t="str">
        <f>IF(Table6[[#This Row],[Responsible Company]]&lt;&gt;"",Table6[[#This Row],[Responsible Company]],"")</f>
        <v>PWG France</v>
      </c>
      <c r="G36" t="str">
        <f>IF(Table6[[#This Row],[Index Number/Title]]&lt;&gt;"",Table6[[#This Row],[Index Number/Title]],"")</f>
        <v>Resine Dupont Taptec SR1L Na &amp; Amberlite SR1L Na</v>
      </c>
      <c r="H36" s="19" t="str">
        <f>IF(Table6[[#This Row],[Certification No.]]&lt;&gt;"",Table6[[#This Row],[Certification No.]],"")</f>
        <v>21 RES LY 001</v>
      </c>
      <c r="I36" t="str">
        <f>IF(Table6[[#This Row],[Product category]]&lt;&gt;"",Table6[[#This Row],[Product category]],"")</f>
        <v>ION exchange resins</v>
      </c>
      <c r="J36" t="str">
        <f>IF(Table6[[#This Row],[Type of certificate]]&lt;&gt;"",Table6[[#This Row],[Type of certificate]],"")</f>
        <v>ACS</v>
      </c>
      <c r="K36" t="str">
        <f>IF(Table6[[#This Row],[Content of Certificate]]&lt;&gt;"",Table6[[#This Row],[Content of Certificate]],"")</f>
        <v/>
      </c>
      <c r="L36" t="str">
        <f>IF(Table6[[#This Row],[Applicable in following countries and continents]]&lt;&gt;"",Table6[[#This Row],[Applicable in following countries and continents]],"")</f>
        <v>France</v>
      </c>
    </row>
    <row r="37" spans="2:12" x14ac:dyDescent="0.25">
      <c r="B37" s="13">
        <f>IF(Table6[[#This Row],[Expiration date of certificate is]]&lt;&gt;"",Table6[[#This Row],[Expiration date of certificate is]],"")</f>
        <v>46802</v>
      </c>
      <c r="C37" s="13" t="str">
        <f>IF(Table6[[#This Row],[Renewal certificate requested?]]&lt;&gt;"",Table6[[#This Row],[Renewal certificate requested?]],"")</f>
        <v>No</v>
      </c>
      <c r="D37" s="4" t="str">
        <f>IF(Table6[[#This Row],[Download the PDF of the certificate here]]&lt;&gt;"",
HYPERLINK(Table6[[#This Row],[Download the PDF of the certificate here]],"Link"),"")</f>
        <v>Link</v>
      </c>
      <c r="E37" t="str">
        <f>IF(Table6[[#This Row],[Certificate Owner]]&lt;&gt;"",Table6[[#This Row],[Certificate Owner]],"")</f>
        <v>PWG Certificate</v>
      </c>
      <c r="F37" t="str">
        <f>IF(Table6[[#This Row],[Responsible Company]]&lt;&gt;"",Table6[[#This Row],[Responsible Company]],"")</f>
        <v>Delta Water Engineering N.V.</v>
      </c>
      <c r="G37" t="str">
        <f>IF(Table6[[#This Row],[Index Number/Title]]&lt;&gt;"",Table6[[#This Row],[Index Number/Title]],"")</f>
        <v>Filters Delta drinking water filter with activated carbon</v>
      </c>
      <c r="H37" s="19" t="str">
        <f>IF(Table6[[#This Row],[Certification No.]]&lt;&gt;"",Table6[[#This Row],[Certification No.]],"")</f>
        <v>043/2023 Swedish Type Approval 1837</v>
      </c>
      <c r="I37" t="str">
        <f>IF(Table6[[#This Row],[Product category]]&lt;&gt;"",Table6[[#This Row],[Product category]],"")</f>
        <v>Filters and components</v>
      </c>
      <c r="J37" t="str">
        <f>IF(Table6[[#This Row],[Type of certificate]]&lt;&gt;"",Table6[[#This Row],[Type of certificate]],"")</f>
        <v>Swedish type approval (rise)</v>
      </c>
      <c r="K37" t="str">
        <f>IF(Table6[[#This Row],[Content of Certificate]]&lt;&gt;"",Table6[[#This Row],[Content of Certificate]],"")</f>
        <v>Talent DPU-100  
H@H Hydropure DPU-100  
Delta DPU-100</v>
      </c>
      <c r="L37" t="str">
        <f>IF(Table6[[#This Row],[Applicable in following countries and continents]]&lt;&gt;"",Table6[[#This Row],[Applicable in following countries and continents]],"")</f>
        <v>Sweden; Denmark; Norway</v>
      </c>
    </row>
    <row r="38" spans="2:12" x14ac:dyDescent="0.25">
      <c r="B38" s="13">
        <f>IF(Table6[[#This Row],[Expiration date of certificate is]]&lt;&gt;"",Table6[[#This Row],[Expiration date of certificate is]],"")</f>
        <v>46820</v>
      </c>
      <c r="C38" s="13" t="str">
        <f>IF(Table6[[#This Row],[Renewal certificate requested?]]&lt;&gt;"",Table6[[#This Row],[Renewal certificate requested?]],"")</f>
        <v>No</v>
      </c>
      <c r="D38" s="4" t="str">
        <f>IF(Table6[[#This Row],[Download the PDF of the certificate here]]&lt;&gt;"",
HYPERLINK(Table6[[#This Row],[Download the PDF of the certificate here]],"Link"),"")</f>
        <v>Link</v>
      </c>
      <c r="E38" t="str">
        <f>IF(Table6[[#This Row],[Certificate Owner]]&lt;&gt;"",Table6[[#This Row],[Certificate Owner]],"")</f>
        <v>PWG Certificate</v>
      </c>
      <c r="F38" t="str">
        <f>IF(Table6[[#This Row],[Responsible Company]]&lt;&gt;"",Table6[[#This Row],[Responsible Company]],"")</f>
        <v>Suko NV</v>
      </c>
      <c r="G38" t="str">
        <f>IF(Table6[[#This Row],[Index Number/Title]]&lt;&gt;"",Table6[[#This Row],[Index Number/Title]],"")</f>
        <v>Softeners Clack 3-4In &amp; 1In Plastic</v>
      </c>
      <c r="H38" s="19" t="str">
        <f>IF(Table6[[#This Row],[Certification No.]]&lt;&gt;"",Table6[[#This Row],[Certification No.]],"")</f>
        <v>KIWA-23-DW-10335-1</v>
      </c>
      <c r="I38" t="str">
        <f>IF(Table6[[#This Row],[Product category]]&lt;&gt;"",Table6[[#This Row],[Product category]],"")</f>
        <v>Softeners</v>
      </c>
      <c r="J38" t="str">
        <f>IF(Table6[[#This Row],[Type of certificate]]&lt;&gt;"",Table6[[#This Row],[Type of certificate]],"")</f>
        <v>KTW-UBA</v>
      </c>
      <c r="K38" t="str">
        <f>IF(Table6[[#This Row],[Content of Certificate]]&lt;&gt;"",Table6[[#This Row],[Content of Certificate]],"")</f>
        <v>Containing Structural Pressure Vessels - 2,5" Inlet - 8,8 L to 103,1 L  
Containing 3/4" &amp; 1" Plastic Male BSPT Fittings - V3007-06-KTW or V3007-14-KTW  
Containing V3006-KTW Bypass  
Containing Pallas Riser Tube  
Containing GBO Upper Screen  
Containing GBU Lower Screen
Clack 1" valve</v>
      </c>
      <c r="L38" t="str">
        <f>IF(Table6[[#This Row],[Applicable in following countries and continents]]&lt;&gt;"",Table6[[#This Row],[Applicable in following countries and continents]],"")</f>
        <v>Germany</v>
      </c>
    </row>
    <row r="39" spans="2:12" x14ac:dyDescent="0.25">
      <c r="B39" s="13">
        <f>IF(Table6[[#This Row],[Expiration date of certificate is]]&lt;&gt;"",Table6[[#This Row],[Expiration date of certificate is]],"")</f>
        <v>46896</v>
      </c>
      <c r="C39" s="13" t="str">
        <f>IF(Table6[[#This Row],[Renewal certificate requested?]]&lt;&gt;"",Table6[[#This Row],[Renewal certificate requested?]],"")</f>
        <v>No</v>
      </c>
      <c r="D39" s="4" t="str">
        <f>IF(Table6[[#This Row],[Download the PDF of the certificate here]]&lt;&gt;"",
HYPERLINK(Table6[[#This Row],[Download the PDF of the certificate here]],"Link"),"")</f>
        <v>Link</v>
      </c>
      <c r="E39" t="str">
        <f>IF(Table6[[#This Row],[Certificate Owner]]&lt;&gt;"",Table6[[#This Row],[Certificate Owner]],"")</f>
        <v>PWG Certificate</v>
      </c>
      <c r="F39" t="str">
        <f>IF(Table6[[#This Row],[Responsible Company]]&lt;&gt;"",Table6[[#This Row],[Responsible Company]],"")</f>
        <v>Suko NV</v>
      </c>
      <c r="G39" t="str">
        <f>IF(Table6[[#This Row],[Index Number/Title]]&lt;&gt;"",Table6[[#This Row],[Index Number/Title]],"")</f>
        <v>Adoucissuer Clack WR 2In</v>
      </c>
      <c r="H39" s="19" t="str">
        <f>IF(Table6[[#This Row],[Certification No.]]&lt;&gt;"",Table6[[#This Row],[Certification No.]],"")</f>
        <v>23 ACC LY 061</v>
      </c>
      <c r="I39" t="str">
        <f>IF(Table6[[#This Row],[Product category]]&lt;&gt;"",Table6[[#This Row],[Product category]],"")</f>
        <v>Softeners</v>
      </c>
      <c r="J39" t="str">
        <f>IF(Table6[[#This Row],[Type of certificate]]&lt;&gt;"",Table6[[#This Row],[Type of certificate]],"")</f>
        <v>ACS</v>
      </c>
      <c r="K39" t="str">
        <f>IF(Table6[[#This Row],[Content of Certificate]]&lt;&gt;"",Table6[[#This Row],[Content of Certificate]],"")</f>
        <v/>
      </c>
      <c r="L39" t="str">
        <f>IF(Table6[[#This Row],[Applicable in following countries and continents]]&lt;&gt;"",Table6[[#This Row],[Applicable in following countries and continents]],"")</f>
        <v>France</v>
      </c>
    </row>
    <row r="40" spans="2:12" x14ac:dyDescent="0.25">
      <c r="B40" s="13">
        <f>IF(Table6[[#This Row],[Expiration date of certificate is]]&lt;&gt;"",Table6[[#This Row],[Expiration date of certificate is]],"")</f>
        <v>46896</v>
      </c>
      <c r="C40" s="13" t="str">
        <f>IF(Table6[[#This Row],[Renewal certificate requested?]]&lt;&gt;"",Table6[[#This Row],[Renewal certificate requested?]],"")</f>
        <v>No</v>
      </c>
      <c r="D40" s="4" t="str">
        <f>IF(Table6[[#This Row],[Download the PDF of the certificate here]]&lt;&gt;"",
HYPERLINK(Table6[[#This Row],[Download the PDF of the certificate here]],"Link"),"")</f>
        <v>Link</v>
      </c>
      <c r="E40" t="str">
        <f>IF(Table6[[#This Row],[Certificate Owner]]&lt;&gt;"",Table6[[#This Row],[Certificate Owner]],"")</f>
        <v>PWG Certificate</v>
      </c>
      <c r="F40" t="str">
        <f>IF(Table6[[#This Row],[Responsible Company]]&lt;&gt;"",Table6[[#This Row],[Responsible Company]],"")</f>
        <v>Suko NV</v>
      </c>
      <c r="G40" t="str">
        <f>IF(Table6[[#This Row],[Index Number/Title]]&lt;&gt;"",Table6[[#This Row],[Index Number/Title]],"")</f>
        <v>Adoucisseur Clack WR 2In QC</v>
      </c>
      <c r="H40" s="19" t="str">
        <f>IF(Table6[[#This Row],[Certification No.]]&lt;&gt;"",Table6[[#This Row],[Certification No.]],"")</f>
        <v>23 ACC LY 062</v>
      </c>
      <c r="I40" t="str">
        <f>IF(Table6[[#This Row],[Product category]]&lt;&gt;"",Table6[[#This Row],[Product category]],"")</f>
        <v>Softeners</v>
      </c>
      <c r="J40" t="str">
        <f>IF(Table6[[#This Row],[Type of certificate]]&lt;&gt;"",Table6[[#This Row],[Type of certificate]],"")</f>
        <v>ACS</v>
      </c>
      <c r="K40" t="str">
        <f>IF(Table6[[#This Row],[Content of Certificate]]&lt;&gt;"",Table6[[#This Row],[Content of Certificate]],"")</f>
        <v/>
      </c>
      <c r="L40" t="str">
        <f>IF(Table6[[#This Row],[Applicable in following countries and continents]]&lt;&gt;"",Table6[[#This Row],[Applicable in following countries and continents]],"")</f>
        <v>France</v>
      </c>
    </row>
    <row r="41" spans="2:12" x14ac:dyDescent="0.25">
      <c r="B41" s="13">
        <f>IF(Table6[[#This Row],[Expiration date of certificate is]]&lt;&gt;"",Table6[[#This Row],[Expiration date of certificate is]],"")</f>
        <v>46896</v>
      </c>
      <c r="C41" s="13" t="str">
        <f>IF(Table6[[#This Row],[Renewal certificate requested?]]&lt;&gt;"",Table6[[#This Row],[Renewal certificate requested?]],"")</f>
        <v>No</v>
      </c>
      <c r="D41" s="4" t="str">
        <f>IF(Table6[[#This Row],[Download the PDF of the certificate here]]&lt;&gt;"",
HYPERLINK(Table6[[#This Row],[Download the PDF of the certificate here]],"Link"),"")</f>
        <v>Link</v>
      </c>
      <c r="E41" t="str">
        <f>IF(Table6[[#This Row],[Certificate Owner]]&lt;&gt;"",Table6[[#This Row],[Certificate Owner]],"")</f>
        <v>PWG Certificate</v>
      </c>
      <c r="F41" t="str">
        <f>IF(Table6[[#This Row],[Responsible Company]]&lt;&gt;"",Table6[[#This Row],[Responsible Company]],"")</f>
        <v>Suko NV</v>
      </c>
      <c r="G41" t="str">
        <f>IF(Table6[[#This Row],[Index Number/Title]]&lt;&gt;"",Table6[[#This Row],[Index Number/Title]],"")</f>
        <v>Adoucisseur Clack WR 2In HF</v>
      </c>
      <c r="H41" s="19" t="str">
        <f>IF(Table6[[#This Row],[Certification No.]]&lt;&gt;"",Table6[[#This Row],[Certification No.]],"")</f>
        <v>23 ACC LY 063</v>
      </c>
      <c r="I41" t="str">
        <f>IF(Table6[[#This Row],[Product category]]&lt;&gt;"",Table6[[#This Row],[Product category]],"")</f>
        <v>Softeners</v>
      </c>
      <c r="J41" t="str">
        <f>IF(Table6[[#This Row],[Type of certificate]]&lt;&gt;"",Table6[[#This Row],[Type of certificate]],"")</f>
        <v>ACS</v>
      </c>
      <c r="K41" t="str">
        <f>IF(Table6[[#This Row],[Content of Certificate]]&lt;&gt;"",Table6[[#This Row],[Content of Certificate]],"")</f>
        <v/>
      </c>
      <c r="L41" t="str">
        <f>IF(Table6[[#This Row],[Applicable in following countries and continents]]&lt;&gt;"",Table6[[#This Row],[Applicable in following countries and continents]],"")</f>
        <v>France</v>
      </c>
    </row>
    <row r="42" spans="2:12" x14ac:dyDescent="0.25">
      <c r="B42" s="13">
        <f>IF(Table6[[#This Row],[Expiration date of certificate is]]&lt;&gt;"",Table6[[#This Row],[Expiration date of certificate is]],"")</f>
        <v>46896</v>
      </c>
      <c r="C42" s="13" t="str">
        <f>IF(Table6[[#This Row],[Renewal certificate requested?]]&lt;&gt;"",Table6[[#This Row],[Renewal certificate requested?]],"")</f>
        <v>No</v>
      </c>
      <c r="D42" s="4" t="str">
        <f>IF(Table6[[#This Row],[Download the PDF of the certificate here]]&lt;&gt;"",
HYPERLINK(Table6[[#This Row],[Download the PDF of the certificate here]],"Link"),"")</f>
        <v>Link</v>
      </c>
      <c r="E42" t="str">
        <f>IF(Table6[[#This Row],[Certificate Owner]]&lt;&gt;"",Table6[[#This Row],[Certificate Owner]],"")</f>
        <v>PWG Certificate</v>
      </c>
      <c r="F42" t="str">
        <f>IF(Table6[[#This Row],[Responsible Company]]&lt;&gt;"",Table6[[#This Row],[Responsible Company]],"")</f>
        <v>Suko NV</v>
      </c>
      <c r="G42" t="str">
        <f>IF(Table6[[#This Row],[Index Number/Title]]&lt;&gt;"",Table6[[#This Row],[Index Number/Title]],"")</f>
        <v>Adoucisseur Clack WR 3In</v>
      </c>
      <c r="H42" s="19" t="str">
        <f>IF(Table6[[#This Row],[Certification No.]]&lt;&gt;"",Table6[[#This Row],[Certification No.]],"")</f>
        <v>23 ACC LY 064</v>
      </c>
      <c r="I42" t="str">
        <f>IF(Table6[[#This Row],[Product category]]&lt;&gt;"",Table6[[#This Row],[Product category]],"")</f>
        <v>Softeners</v>
      </c>
      <c r="J42" t="str">
        <f>IF(Table6[[#This Row],[Type of certificate]]&lt;&gt;"",Table6[[#This Row],[Type of certificate]],"")</f>
        <v>ACS</v>
      </c>
      <c r="K42" t="str">
        <f>IF(Table6[[#This Row],[Content of Certificate]]&lt;&gt;"",Table6[[#This Row],[Content of Certificate]],"")</f>
        <v/>
      </c>
      <c r="L42" t="str">
        <f>IF(Table6[[#This Row],[Applicable in following countries and continents]]&lt;&gt;"",Table6[[#This Row],[Applicable in following countries and continents]],"")</f>
        <v>France</v>
      </c>
    </row>
    <row r="43" spans="2:12" x14ac:dyDescent="0.25">
      <c r="B43" s="13">
        <f>IF(Table6[[#This Row],[Expiration date of certificate is]]&lt;&gt;"",Table6[[#This Row],[Expiration date of certificate is]],"")</f>
        <v>46896</v>
      </c>
      <c r="C43" s="13" t="str">
        <f>IF(Table6[[#This Row],[Renewal certificate requested?]]&lt;&gt;"",Table6[[#This Row],[Renewal certificate requested?]],"")</f>
        <v>No</v>
      </c>
      <c r="D43" s="27" t="str">
        <f>IF(Table6[[#This Row],[Download the PDF of the certificate here]]&lt;&gt;"",
HYPERLINK(Table6[[#This Row],[Download the PDF of the certificate here]],"Link"),"")</f>
        <v>Link</v>
      </c>
      <c r="E43" t="str">
        <f>IF(Table6[[#This Row],[Certificate Owner]]&lt;&gt;"",Table6[[#This Row],[Certificate Owner]],"")</f>
        <v>PWG Certificate</v>
      </c>
      <c r="F43" t="str">
        <f>IF(Table6[[#This Row],[Responsible Company]]&lt;&gt;"",Table6[[#This Row],[Responsible Company]],"")</f>
        <v>Suko NV</v>
      </c>
      <c r="G43" t="str">
        <f>IF(Table6[[#This Row],[Index Number/Title]]&lt;&gt;"",Table6[[#This Row],[Index Number/Title]],"")</f>
        <v>Adoucisseur Clack WR 1.5In</v>
      </c>
      <c r="H43" s="19" t="str">
        <f>IF(Table6[[#This Row],[Certification No.]]&lt;&gt;"",Table6[[#This Row],[Certification No.]],"")</f>
        <v>23 ACC LY 060</v>
      </c>
      <c r="I43" t="str">
        <f>IF(Table6[[#This Row],[Product category]]&lt;&gt;"",Table6[[#This Row],[Product category]],"")</f>
        <v>Softeners</v>
      </c>
      <c r="J43" t="str">
        <f>IF(Table6[[#This Row],[Type of certificate]]&lt;&gt;"",Table6[[#This Row],[Type of certificate]],"")</f>
        <v>ACS</v>
      </c>
      <c r="K43" t="str">
        <f>IF(Table6[[#This Row],[Content of Certificate]]&lt;&gt;"",Table6[[#This Row],[Content of Certificate]],"")</f>
        <v/>
      </c>
      <c r="L43" t="str">
        <f>IF(Table6[[#This Row],[Applicable in following countries and continents]]&lt;&gt;"",Table6[[#This Row],[Applicable in following countries and continents]],"")</f>
        <v>France</v>
      </c>
    </row>
    <row r="44" spans="2:12" x14ac:dyDescent="0.25">
      <c r="B44" s="13">
        <f>IF(Table6[[#This Row],[Expiration date of certificate is]]&lt;&gt;"",Table6[[#This Row],[Expiration date of certificate is]],"")</f>
        <v>46922</v>
      </c>
      <c r="C44" s="13" t="str">
        <f>IF(Table6[[#This Row],[Renewal certificate requested?]]&lt;&gt;"",Table6[[#This Row],[Renewal certificate requested?]],"")</f>
        <v>No</v>
      </c>
      <c r="D44" s="4" t="str">
        <f>IF(Table6[[#This Row],[Download the PDF of the certificate here]]&lt;&gt;"",
HYPERLINK(Table6[[#This Row],[Download the PDF of the certificate here]],"Link"),"")</f>
        <v>Link</v>
      </c>
      <c r="E44" t="str">
        <f>IF(Table6[[#This Row],[Certificate Owner]]&lt;&gt;"",Table6[[#This Row],[Certificate Owner]],"")</f>
        <v>PWG Certificate</v>
      </c>
      <c r="F44" t="str">
        <f>IF(Table6[[#This Row],[Responsible Company]]&lt;&gt;"",Table6[[#This Row],[Responsible Company]],"")</f>
        <v>Wycombe Water Ltd.</v>
      </c>
      <c r="G44" t="str">
        <f>IF(Table6[[#This Row],[Index Number/Title]]&lt;&gt;"",Table6[[#This Row],[Index Number/Title]],"")</f>
        <v>Softeners Wycombe FLS29</v>
      </c>
      <c r="H44" s="19" t="str">
        <f>IF(Table6[[#This Row],[Certification No.]]&lt;&gt;"",Table6[[#This Row],[Certification No.]],"")</f>
        <v>2306622 S3</v>
      </c>
      <c r="I44" t="str">
        <f>IF(Table6[[#This Row],[Product category]]&lt;&gt;"",Table6[[#This Row],[Product category]],"")</f>
        <v>Softeners</v>
      </c>
      <c r="J44" t="str">
        <f>IF(Table6[[#This Row],[Type of certificate]]&lt;&gt;"",Table6[[#This Row],[Type of certificate]],"")</f>
        <v>NSF</v>
      </c>
      <c r="K44" t="str">
        <f>IF(Table6[[#This Row],[Content of Certificate]]&lt;&gt;"",Table6[[#This Row],[Content of Certificate]],"")</f>
        <v>Models: FLS29-125, FLS29-150, FLS29-250, FLS29-350, FLS29-500 and FLS29-750</v>
      </c>
      <c r="L44" t="str">
        <f>IF(Table6[[#This Row],[Applicable in following countries and continents]]&lt;&gt;"",Table6[[#This Row],[Applicable in following countries and continents]],"")</f>
        <v>United Kingdom</v>
      </c>
    </row>
    <row r="45" spans="2:12" x14ac:dyDescent="0.25">
      <c r="B45" s="13">
        <f>IF(Table6[[#This Row],[Expiration date of certificate is]]&lt;&gt;"",Table6[[#This Row],[Expiration date of certificate is]],"")</f>
        <v>46934</v>
      </c>
      <c r="C45" s="13" t="str">
        <f>IF(Table6[[#This Row],[Renewal certificate requested?]]&lt;&gt;"",Table6[[#This Row],[Renewal certificate requested?]],"")</f>
        <v>No</v>
      </c>
      <c r="D45" s="27" t="str">
        <f>IF(Table6[[#This Row],[Download the PDF of the certificate here]]&lt;&gt;"",
HYPERLINK(Table6[[#This Row],[Download the PDF of the certificate here]],"Link"),"")</f>
        <v>Link</v>
      </c>
      <c r="E45" t="str">
        <f>IF(Table6[[#This Row],[Certificate Owner]]&lt;&gt;"",Table6[[#This Row],[Certificate Owner]],"")</f>
        <v>PWG Certificate</v>
      </c>
      <c r="F45" t="str">
        <f>IF(Table6[[#This Row],[Responsible Company]]&lt;&gt;"",Table6[[#This Row],[Responsible Company]],"")</f>
        <v>Wycombe Water Ltd.</v>
      </c>
      <c r="G45" t="str">
        <f>IF(Table6[[#This Row],[Index Number/Title]]&lt;&gt;"",Table6[[#This Row],[Index Number/Title]],"")</f>
        <v>Softeners Wycombe FL29</v>
      </c>
      <c r="H45" s="19" t="str">
        <f>IF(Table6[[#This Row],[Certification No.]]&lt;&gt;"",Table6[[#This Row],[Certification No.]],"")</f>
        <v>2306064</v>
      </c>
      <c r="I45" t="str">
        <f>IF(Table6[[#This Row],[Product category]]&lt;&gt;"",Table6[[#This Row],[Product category]],"")</f>
        <v>Softeners</v>
      </c>
      <c r="J45" t="str">
        <f>IF(Table6[[#This Row],[Type of certificate]]&lt;&gt;"",Table6[[#This Row],[Type of certificate]],"")</f>
        <v>WRAS</v>
      </c>
      <c r="K45" t="str">
        <f>IF(Table6[[#This Row],[Content of Certificate]]&lt;&gt;"",Table6[[#This Row],[Content of Certificate]],"")</f>
        <v>FLS29-125 2910, FLS29-150 2910,  
FLS29-250 2910, FLS29-350 2910,  
FLS29-500 2910 &amp; FLS29-750 2910  
WATER SOFTENERS</v>
      </c>
      <c r="L45" t="str">
        <f>IF(Table6[[#This Row],[Applicable in following countries and continents]]&lt;&gt;"",Table6[[#This Row],[Applicable in following countries and continents]],"")</f>
        <v>United Kingdom</v>
      </c>
    </row>
    <row r="46" spans="2:12" x14ac:dyDescent="0.25">
      <c r="B46" s="13">
        <f>IF(Table6[[#This Row],[Expiration date of certificate is]]&lt;&gt;"",Table6[[#This Row],[Expiration date of certificate is]],"")</f>
        <v>46940</v>
      </c>
      <c r="C46" s="13" t="str">
        <f>IF(Table6[[#This Row],[Renewal certificate requested?]]&lt;&gt;"",Table6[[#This Row],[Renewal certificate requested?]],"")</f>
        <v>No</v>
      </c>
      <c r="D46" s="27" t="str">
        <f>IF(Table6[[#This Row],[Download the PDF of the certificate here]]&lt;&gt;"",
HYPERLINK(Table6[[#This Row],[Download the PDF of the certificate here]],"Link"),"")</f>
        <v>Link</v>
      </c>
      <c r="E46" t="str">
        <f>IF(Table6[[#This Row],[Certificate Owner]]&lt;&gt;"",Table6[[#This Row],[Certificate Owner]],"")</f>
        <v>Supplier Certifcate</v>
      </c>
      <c r="F46" t="str">
        <f>IF(Table6[[#This Row],[Responsible Company]]&lt;&gt;"",Table6[[#This Row],[Responsible Company]],"")</f>
        <v>PWG France</v>
      </c>
      <c r="G46" t="str">
        <f>IF(Table6[[#This Row],[Index Number/Title]]&lt;&gt;"",Table6[[#This Row],[Index Number/Title]],"")</f>
        <v>Cartridge CPP Sanic Atlas Filtri</v>
      </c>
      <c r="H46" s="19" t="str">
        <f>IF(Table6[[#This Row],[Certification No.]]&lt;&gt;"",Table6[[#This Row],[Certification No.]],"")</f>
        <v>23 ACC LY 306</v>
      </c>
      <c r="I46" t="str">
        <f>IF(Table6[[#This Row],[Product category]]&lt;&gt;"",Table6[[#This Row],[Product category]],"")</f>
        <v>Filters and components</v>
      </c>
      <c r="J46" t="str">
        <f>IF(Table6[[#This Row],[Type of certificate]]&lt;&gt;"",Table6[[#This Row],[Type of certificate]],"")</f>
        <v>ACS</v>
      </c>
      <c r="K46" t="str">
        <f>IF(Table6[[#This Row],[Content of Certificate]]&lt;&gt;"",Table6[[#This Row],[Content of Certificate]],"")</f>
        <v>CPP Sanic SX AX BX CX</v>
      </c>
      <c r="L46" t="str">
        <f>IF(Table6[[#This Row],[Applicable in following countries and continents]]&lt;&gt;"",Table6[[#This Row],[Applicable in following countries and continents]],"")</f>
        <v>France</v>
      </c>
    </row>
    <row r="47" spans="2:12" x14ac:dyDescent="0.25">
      <c r="B47" s="13">
        <f>IF(Table6[[#This Row],[Expiration date of certificate is]]&lt;&gt;"",Table6[[#This Row],[Expiration date of certificate is]],"")</f>
        <v>46944</v>
      </c>
      <c r="C47" s="13" t="str">
        <f>IF(Table6[[#This Row],[Renewal certificate requested?]]&lt;&gt;"",Table6[[#This Row],[Renewal certificate requested?]],"")</f>
        <v>No</v>
      </c>
      <c r="D47" s="27" t="str">
        <f>IF(Table6[[#This Row],[Download the PDF of the certificate here]]&lt;&gt;"",
HYPERLINK(Table6[[#This Row],[Download the PDF of the certificate here]],"Link"),"")</f>
        <v>Link</v>
      </c>
      <c r="E47" t="str">
        <f>IF(Table6[[#This Row],[Certificate Owner]]&lt;&gt;"",Table6[[#This Row],[Certificate Owner]],"")</f>
        <v>Supplier Certifcate</v>
      </c>
      <c r="F47" t="str">
        <f>IF(Table6[[#This Row],[Responsible Company]]&lt;&gt;"",Table6[[#This Row],[Responsible Company]],"")</f>
        <v>PWG France</v>
      </c>
      <c r="G47" t="str">
        <f>IF(Table6[[#This Row],[Index Number/Title]]&lt;&gt;"",Table6[[#This Row],[Index Number/Title]],"")</f>
        <v>Pressure vessels Pentair Flanged Rotomolded Tanks C-XXYY-*</v>
      </c>
      <c r="H47" s="19" t="str">
        <f>IF(Table6[[#This Row],[Certification No.]]&lt;&gt;"",Table6[[#This Row],[Certification No.]],"")</f>
        <v>23 MAT LY 100</v>
      </c>
      <c r="I47" t="str">
        <f>IF(Table6[[#This Row],[Product category]]&lt;&gt;"",Table6[[#This Row],[Product category]],"")</f>
        <v>Composite pressure vessels</v>
      </c>
      <c r="J47" t="str">
        <f>IF(Table6[[#This Row],[Type of certificate]]&lt;&gt;"",Table6[[#This Row],[Type of certificate]],"")</f>
        <v>ACS</v>
      </c>
      <c r="K47" t="str">
        <f>IF(Table6[[#This Row],[Content of Certificate]]&lt;&gt;"",Table6[[#This Row],[Content of Certificate]],"")</f>
        <v>Nom(s) commercial(aux) du produit fini /  
Commercial name(s) of the finished product :  
C-xxyy -* Flanged Rotomolded Tanks
What is Meaning / Range :  
C Product /Final use Commercial / Industrial  
xx External Diameter (in") From 14 to 36  
yy Vessel Height (in") From 43 to 72</v>
      </c>
      <c r="L47" t="str">
        <f>IF(Table6[[#This Row],[Applicable in following countries and continents]]&lt;&gt;"",Table6[[#This Row],[Applicable in following countries and continents]],"")</f>
        <v>France</v>
      </c>
    </row>
    <row r="48" spans="2:12" x14ac:dyDescent="0.25">
      <c r="B48" s="13">
        <f>IF(Table6[[#This Row],[Expiration date of certificate is]]&lt;&gt;"",Table6[[#This Row],[Expiration date of certificate is]],"")</f>
        <v>46944</v>
      </c>
      <c r="C48" s="13" t="str">
        <f>IF(Table6[[#This Row],[Renewal certificate requested?]]&lt;&gt;"",Table6[[#This Row],[Renewal certificate requested?]],"")</f>
        <v>No</v>
      </c>
      <c r="D48" s="27" t="str">
        <f>IF(Table6[[#This Row],[Download the PDF of the certificate here]]&lt;&gt;"",
HYPERLINK(Table6[[#This Row],[Download the PDF of the certificate here]],"Link"),"")</f>
        <v>Link</v>
      </c>
      <c r="E48" t="str">
        <f>IF(Table6[[#This Row],[Certificate Owner]]&lt;&gt;"",Table6[[#This Row],[Certificate Owner]],"")</f>
        <v>Supplier Certifcate</v>
      </c>
      <c r="F48" t="str">
        <f>IF(Table6[[#This Row],[Responsible Company]]&lt;&gt;"",Table6[[#This Row],[Responsible Company]],"")</f>
        <v>PWG France</v>
      </c>
      <c r="G48" t="str">
        <f>IF(Table6[[#This Row],[Index Number/Title]]&lt;&gt;"",Table6[[#This Row],[Index Number/Title]],"")</f>
        <v>Pressure vessels Pentair Threaded rotomolded tank C-xxyy</v>
      </c>
      <c r="H48" s="19" t="str">
        <f>IF(Table6[[#This Row],[Certification No.]]&lt;&gt;"",Table6[[#This Row],[Certification No.]],"")</f>
        <v>23 ACC LY 073</v>
      </c>
      <c r="I48" t="str">
        <f>IF(Table6[[#This Row],[Product category]]&lt;&gt;"",Table6[[#This Row],[Product category]],"")</f>
        <v>Composite pressure vessels</v>
      </c>
      <c r="J48" s="2" t="str">
        <f>IF(Table6[[#This Row],[Type of certificate]]&lt;&gt;"",Table6[[#This Row],[Type of certificate]],"")</f>
        <v>ACS</v>
      </c>
      <c r="K48" t="str">
        <f>IF(Table6[[#This Row],[Content of Certificate]]&lt;&gt;"",Table6[[#This Row],[Content of Certificate]],"")</f>
        <v>C-xxyy -* Threaded Rotomolded Tanks
What is : Meaning / Range:  
C Product /Final use Commercial / Industrial  
xx External Diameter (in") From 14 to 36  
yy Vessel Height (in") From 43 to 72</v>
      </c>
      <c r="L48" t="str">
        <f>IF(Table6[[#This Row],[Applicable in following countries and continents]]&lt;&gt;"",Table6[[#This Row],[Applicable in following countries and continents]],"")</f>
        <v>France</v>
      </c>
    </row>
    <row r="49" spans="2:12" x14ac:dyDescent="0.25">
      <c r="B49" s="13">
        <f>IF(Table6[[#This Row],[Expiration date of certificate is]]&lt;&gt;"",Table6[[#This Row],[Expiration date of certificate is]],"")</f>
        <v>46967</v>
      </c>
      <c r="C49" s="13" t="str">
        <f>IF(Table6[[#This Row],[Renewal certificate requested?]]&lt;&gt;"",Table6[[#This Row],[Renewal certificate requested?]],"")</f>
        <v>No</v>
      </c>
      <c r="D49" s="27" t="str">
        <f>IF(Table6[[#This Row],[Download the PDF of the certificate here]]&lt;&gt;"",
HYPERLINK(Table6[[#This Row],[Download the PDF of the certificate here]],"Link"),"")</f>
        <v>Link</v>
      </c>
      <c r="E49" t="str">
        <f>IF(Table6[[#This Row],[Certificate Owner]]&lt;&gt;"",Table6[[#This Row],[Certificate Owner]],"")</f>
        <v>PWG Certificate</v>
      </c>
      <c r="F49" t="str">
        <f>IF(Table6[[#This Row],[Responsible Company]]&lt;&gt;"",Table6[[#This Row],[Responsible Company]],"")</f>
        <v>Cappers</v>
      </c>
      <c r="G49" t="str">
        <f>IF(Table6[[#This Row],[Index Number/Title]]&lt;&gt;"",Table6[[#This Row],[Index Number/Title]],"")</f>
        <v>Softeners Cappers Ino 20</v>
      </c>
      <c r="H49" s="19" t="str">
        <f>IF(Table6[[#This Row],[Certification No.]]&lt;&gt;"",Table6[[#This Row],[Certification No.]],"")</f>
        <v>KIWA-23-DW-10366-2</v>
      </c>
      <c r="I49" t="str">
        <f>IF(Table6[[#This Row],[Product category]]&lt;&gt;"",Table6[[#This Row],[Product category]],"")</f>
        <v>Softeners</v>
      </c>
      <c r="J49" s="2" t="str">
        <f>IF(Table6[[#This Row],[Type of certificate]]&lt;&gt;"",Table6[[#This Row],[Type of certificate]],"")</f>
        <v>KTW-UBA</v>
      </c>
      <c r="K49" t="str">
        <f>IF(Table6[[#This Row],[Content of Certificate]]&lt;&gt;"",Table6[[#This Row],[Content of Certificate]],"")</f>
        <v>Component Supplier Model  
Valve Cappers Ino20 KTW series  
Pressure Vessel Pentair 2,5" inlet 8,8 to 103,1 l  
Riser tube Pallas 1,05"  
Bottom distributor KSH GBU  
Connector Cappers Straight 3/4" or Straight 1" or elbowed 1"  
Optional Bypass Cappers Residential Bypass</v>
      </c>
      <c r="L49" t="str">
        <f>IF(Table6[[#This Row],[Applicable in following countries and continents]]&lt;&gt;"",Table6[[#This Row],[Applicable in following countries and continents]],"")</f>
        <v>Germany</v>
      </c>
    </row>
    <row r="50" spans="2:12" x14ac:dyDescent="0.25">
      <c r="B50" s="13">
        <f>IF(Table6[[#This Row],[Expiration date of certificate is]]&lt;&gt;"",Table6[[#This Row],[Expiration date of certificate is]],"")</f>
        <v>46978</v>
      </c>
      <c r="C50" s="13" t="str">
        <f>IF(Table6[[#This Row],[Renewal certificate requested?]]&lt;&gt;"",Table6[[#This Row],[Renewal certificate requested?]],"")</f>
        <v>No</v>
      </c>
      <c r="D50" s="27" t="str">
        <f>IF(Table6[[#This Row],[Download the PDF of the certificate here]]&lt;&gt;"",
HYPERLINK(Table6[[#This Row],[Download the PDF of the certificate here]],"Link"),"")</f>
        <v>Link</v>
      </c>
      <c r="E50" t="str">
        <f>IF(Table6[[#This Row],[Certificate Owner]]&lt;&gt;"",Table6[[#This Row],[Certificate Owner]],"")</f>
        <v>PWG Certificate</v>
      </c>
      <c r="F50" t="str">
        <f>IF(Table6[[#This Row],[Responsible Company]]&lt;&gt;"",Table6[[#This Row],[Responsible Company]],"")</f>
        <v>Wycombe Water Ltd.</v>
      </c>
      <c r="G50" t="str">
        <f>IF(Table6[[#This Row],[Index Number/Title]]&lt;&gt;"",Table6[[#This Row],[Index Number/Title]],"")</f>
        <v>Softeners Wycombe FLS39</v>
      </c>
      <c r="H50" s="19" t="str">
        <f>IF(Table6[[#This Row],[Certification No.]]&lt;&gt;"",Table6[[#This Row],[Certification No.]],"")</f>
        <v>2308625 S3</v>
      </c>
      <c r="I50" t="str">
        <f>IF(Table6[[#This Row],[Product category]]&lt;&gt;"",Table6[[#This Row],[Product category]],"")</f>
        <v>Softeners</v>
      </c>
      <c r="J50" s="2" t="str">
        <f>IF(Table6[[#This Row],[Type of certificate]]&lt;&gt;"",Table6[[#This Row],[Type of certificate]],"")</f>
        <v>NSF</v>
      </c>
      <c r="K50" t="str">
        <f>IF(Table6[[#This Row],[Content of Certificate]]&lt;&gt;"",Table6[[#This Row],[Content of Certificate]],"")</f>
        <v>Models: FLS39-0800, FLS39-1000 and FLS39-1300</v>
      </c>
      <c r="L50" t="str">
        <f>IF(Table6[[#This Row],[Applicable in following countries and continents]]&lt;&gt;"",Table6[[#This Row],[Applicable in following countries and continents]],"")</f>
        <v>United Kingdom</v>
      </c>
    </row>
    <row r="51" spans="2:12" x14ac:dyDescent="0.25">
      <c r="B51" s="13">
        <f>IF(Table6[[#This Row],[Expiration date of certificate is]]&lt;&gt;"",Table6[[#This Row],[Expiration date of certificate is]],"")</f>
        <v>47006</v>
      </c>
      <c r="C51" s="13" t="str">
        <f>IF(Table6[[#This Row],[Renewal certificate requested?]]&lt;&gt;"",Table6[[#This Row],[Renewal certificate requested?]],"")</f>
        <v>No</v>
      </c>
      <c r="D51" s="27" t="str">
        <f>IF(Table6[[#This Row],[Download the PDF of the certificate here]]&lt;&gt;"",
HYPERLINK(Table6[[#This Row],[Download the PDF of the certificate here]],"Link"),"")</f>
        <v>Link</v>
      </c>
      <c r="E51" t="str">
        <f>IF(Table6[[#This Row],[Certificate Owner]]&lt;&gt;"",Table6[[#This Row],[Certificate Owner]],"")</f>
        <v>Supplier Certifcate</v>
      </c>
      <c r="F51" t="str">
        <f>IF(Table6[[#This Row],[Responsible Company]]&lt;&gt;"",Table6[[#This Row],[Responsible Company]],"")</f>
        <v>PWG N.V.</v>
      </c>
      <c r="G51" t="str">
        <f>IF(Table6[[#This Row],[Index Number/Title]]&lt;&gt;"",Table6[[#This Row],[Index Number/Title]],"")</f>
        <v>SS Housings Bona Water Purification</v>
      </c>
      <c r="H51" s="19" t="str">
        <f>IF(Table6[[#This Row],[Certification No.]]&lt;&gt;"",Table6[[#This Row],[Certification No.]],"")</f>
        <v>17861/1/2025-CERT-01</v>
      </c>
      <c r="I51" t="str">
        <f>IF(Table6[[#This Row],[Product category]]&lt;&gt;"",Table6[[#This Row],[Product category]],"")</f>
        <v>Other</v>
      </c>
      <c r="J51" s="2" t="str">
        <f>IF(Table6[[#This Row],[Type of certificate]]&lt;&gt;"",Table6[[#This Row],[Type of certificate]],"")</f>
        <v>CE</v>
      </c>
      <c r="K51" t="str">
        <f>IF(Table6[[#This Row],[Content of Certificate]]&lt;&gt;"",Table6[[#This Row],[Content of Certificate]],"")</f>
        <v>Scope of equipment:
RO Membrane housing, Cartridge filter housing, Bag filter housing, Media filter housing,
Heat exchanger
(Max PS 1000 PSI, fluid: water, max V=8000L, material: stainless steel)</v>
      </c>
      <c r="L51" t="str">
        <f>IF(Table6[[#This Row],[Applicable in following countries and continents]]&lt;&gt;"",Table6[[#This Row],[Applicable in following countries and continents]],"")</f>
        <v>European Union</v>
      </c>
    </row>
    <row r="52" spans="2:12" x14ac:dyDescent="0.25">
      <c r="B52" s="13">
        <f>IF(Table6[[#This Row],[Expiration date of certificate is]]&lt;&gt;"",Table6[[#This Row],[Expiration date of certificate is]],"")</f>
        <v>47006</v>
      </c>
      <c r="C52" s="13" t="str">
        <f>IF(Table6[[#This Row],[Renewal certificate requested?]]&lt;&gt;"",Table6[[#This Row],[Renewal certificate requested?]],"")</f>
        <v>No</v>
      </c>
      <c r="D52" s="27" t="str">
        <f>IF(Table6[[#This Row],[Download the PDF of the certificate here]]&lt;&gt;"",
HYPERLINK(Table6[[#This Row],[Download the PDF of the certificate here]],"Link"),"")</f>
        <v>Link</v>
      </c>
      <c r="E52" t="str">
        <f>IF(Table6[[#This Row],[Certificate Owner]]&lt;&gt;"",Table6[[#This Row],[Certificate Owner]],"")</f>
        <v>Supplier Certifcate</v>
      </c>
      <c r="F52" t="str">
        <f>IF(Table6[[#This Row],[Responsible Company]]&lt;&gt;"",Table6[[#This Row],[Responsible Company]],"")</f>
        <v>PWG N.V.</v>
      </c>
      <c r="G52" t="str">
        <f>IF(Table6[[#This Row],[Index Number/Title]]&lt;&gt;"",Table6[[#This Row],[Index Number/Title]],"")</f>
        <v>SS Housings Tiger Water Treatment</v>
      </c>
      <c r="H52" s="19" t="str">
        <f>IF(Table6[[#This Row],[Certification No.]]&lt;&gt;"",Table6[[#This Row],[Certification No.]],"")</f>
        <v>17857/1/2025-CERT-01</v>
      </c>
      <c r="I52" t="str">
        <f>IF(Table6[[#This Row],[Product category]]&lt;&gt;"",Table6[[#This Row],[Product category]],"")</f>
        <v>Other</v>
      </c>
      <c r="J52" s="2" t="str">
        <f>IF(Table6[[#This Row],[Type of certificate]]&lt;&gt;"",Table6[[#This Row],[Type of certificate]],"")</f>
        <v>CE</v>
      </c>
      <c r="K52" t="str">
        <f>IF(Table6[[#This Row],[Content of Certificate]]&lt;&gt;"",Table6[[#This Row],[Content of Certificate]],"")</f>
        <v>Scope of equipment:
Bag filter housing, Media filter housing,
(Max PS 500 Bar, fluid: water, max V=1000L, material: stainless steel)</v>
      </c>
      <c r="L52" t="str">
        <f>IF(Table6[[#This Row],[Applicable in following countries and continents]]&lt;&gt;"",Table6[[#This Row],[Applicable in following countries and continents]],"")</f>
        <v>European Union</v>
      </c>
    </row>
    <row r="53" spans="2:12" x14ac:dyDescent="0.25">
      <c r="B53" s="13">
        <f>IF(Table6[[#This Row],[Expiration date of certificate is]]&lt;&gt;"",Table6[[#This Row],[Expiration date of certificate is]],"")</f>
        <v>47031</v>
      </c>
      <c r="C53" s="13" t="str">
        <f>IF(Table6[[#This Row],[Renewal certificate requested?]]&lt;&gt;"",Table6[[#This Row],[Renewal certificate requested?]],"")</f>
        <v>No</v>
      </c>
      <c r="D53" s="27" t="str">
        <f>IF(Table6[[#This Row],[Download the PDF of the certificate here]]&lt;&gt;"",
HYPERLINK(Table6[[#This Row],[Download the PDF of the certificate here]],"Link"),"")</f>
        <v>Link</v>
      </c>
      <c r="E53" t="str">
        <f>IF(Table6[[#This Row],[Certificate Owner]]&lt;&gt;"",Table6[[#This Row],[Certificate Owner]],"")</f>
        <v>Supplier Certifcate</v>
      </c>
      <c r="F53" t="str">
        <f>IF(Table6[[#This Row],[Responsible Company]]&lt;&gt;"",Table6[[#This Row],[Responsible Company]],"")</f>
        <v>PWG N.V.</v>
      </c>
      <c r="G53" t="str">
        <f>IF(Table6[[#This Row],[Index Number/Title]]&lt;&gt;"",Table6[[#This Row],[Index Number/Title]],"")</f>
        <v>Softeners Hague Water</v>
      </c>
      <c r="H53" s="19" t="str">
        <f>IF(Table6[[#This Row],[Certification No.]]&lt;&gt;"",Table6[[#This Row],[Certification No.]],"")</f>
        <v>22 ACC LY 838</v>
      </c>
      <c r="I53" t="str">
        <f>IF(Table6[[#This Row],[Product category]]&lt;&gt;"",Table6[[#This Row],[Product category]],"")</f>
        <v>Softeners</v>
      </c>
      <c r="J53" s="2" t="str">
        <f>IF(Table6[[#This Row],[Type of certificate]]&lt;&gt;"",Table6[[#This Row],[Type of certificate]],"")</f>
        <v>ACS</v>
      </c>
      <c r="K53" t="str">
        <f>IF(Table6[[#This Row],[Content of Certificate]]&lt;&gt;"",Table6[[#This Row],[Content of Certificate]],"")</f>
        <v>WaterBoss 400 - MICROBOSS 400  -  MICROBOSS I410  -  PROSERIES I1400
PURATECH 700  -  WATERBOSS Pro 180  -  Proseries 2300  -  PURATECH 900  -  WATERBOSS ProPlus 380 
ProSeries 97  -  PURATECH I51C-B  -  9STG  -  7STG  -  V25  -  CITY UNIT 29  -  CITY UNIT 39</v>
      </c>
      <c r="L53" t="str">
        <f>IF(Table6[[#This Row],[Applicable in following countries and continents]]&lt;&gt;"",Table6[[#This Row],[Applicable in following countries and continents]],"")</f>
        <v>France</v>
      </c>
    </row>
    <row r="54" spans="2:12" x14ac:dyDescent="0.25">
      <c r="B54" s="13">
        <f>IF(Table6[[#This Row],[Expiration date of certificate is]]&lt;&gt;"",Table6[[#This Row],[Expiration date of certificate is]],"")</f>
        <v>47057</v>
      </c>
      <c r="C54" s="13" t="str">
        <f>IF(Table6[[#This Row],[Renewal certificate requested?]]&lt;&gt;"",Table6[[#This Row],[Renewal certificate requested?]],"")</f>
        <v>No</v>
      </c>
      <c r="D54" s="44" t="str">
        <f>IF(Table6[[#This Row],[Download the PDF of the certificate here]]&lt;&gt;"",
HYPERLINK(Table6[[#This Row],[Download the PDF of the certificate here]],"Link"),"")</f>
        <v>Link</v>
      </c>
      <c r="E54" t="str">
        <f>IF(Table6[[#This Row],[Certificate Owner]]&lt;&gt;"",Table6[[#This Row],[Certificate Owner]],"")</f>
        <v>PWG Certificate</v>
      </c>
      <c r="F54" t="str">
        <f>IF(Table6[[#This Row],[Responsible Company]]&lt;&gt;"",Table6[[#This Row],[Responsible Company]],"")</f>
        <v>Wycombe Water Ltd.</v>
      </c>
      <c r="G54" t="str">
        <f>IF(Table6[[#This Row],[Index Number/Title]]&lt;&gt;"",Table6[[#This Row],[Index Number/Title]],"")</f>
        <v>Softeners Wycombe FLS39</v>
      </c>
      <c r="H54" s="19" t="str">
        <f>IF(Table6[[#This Row],[Certification No.]]&lt;&gt;"",Table6[[#This Row],[Certification No.]],"")</f>
        <v>2310107</v>
      </c>
      <c r="I54" t="str">
        <f>IF(Table6[[#This Row],[Product category]]&lt;&gt;"",Table6[[#This Row],[Product category]],"")</f>
        <v>Softeners</v>
      </c>
      <c r="J54" s="2" t="str">
        <f>IF(Table6[[#This Row],[Type of certificate]]&lt;&gt;"",Table6[[#This Row],[Type of certificate]],"")</f>
        <v>WRAS</v>
      </c>
      <c r="K54" t="str">
        <f>IF(Table6[[#This Row],[Content of Certificate]]&lt;&gt;"",Table6[[#This Row],[Content of Certificate]],"")</f>
        <v>MODEL: FLS39-0800  
FLS39-1000  
FLS39-1300  
WATER SOFTENERS</v>
      </c>
      <c r="L54" t="str">
        <f>IF(Table6[[#This Row],[Applicable in following countries and continents]]&lt;&gt;"",Table6[[#This Row],[Applicable in following countries and continents]],"")</f>
        <v>United Kingdom</v>
      </c>
    </row>
    <row r="55" spans="2:12" x14ac:dyDescent="0.25">
      <c r="B55" s="13">
        <f>IF(Table6[[#This Row],[Expiration date of certificate is]]&lt;&gt;"",Table6[[#This Row],[Expiration date of certificate is]],"")</f>
        <v>47067</v>
      </c>
      <c r="C55" s="13" t="str">
        <f>IF(Table6[[#This Row],[Renewal certificate requested?]]&lt;&gt;"",Table6[[#This Row],[Renewal certificate requested?]],"")</f>
        <v>No</v>
      </c>
      <c r="D55" s="27" t="str">
        <f>IF(Table6[[#This Row],[Download the PDF of the certificate here]]&lt;&gt;"",
HYPERLINK(Table6[[#This Row],[Download the PDF of the certificate here]],"Link"),"")</f>
        <v>Link</v>
      </c>
      <c r="E55" t="str">
        <f>IF(Table6[[#This Row],[Certificate Owner]]&lt;&gt;"",Table6[[#This Row],[Certificate Owner]],"")</f>
        <v>PWG Certificate</v>
      </c>
      <c r="F55" t="str">
        <f>IF(Table6[[#This Row],[Responsible Company]]&lt;&gt;"",Table6[[#This Row],[Responsible Company]],"")</f>
        <v>CTA</v>
      </c>
      <c r="G55" t="str">
        <f>IF(Table6[[#This Row],[Index Number/Title]]&lt;&gt;"",Table6[[#This Row],[Index Number/Title]],"")</f>
        <v>Softeners Clack Gamme 40 SCL740</v>
      </c>
      <c r="H55" s="19" t="str">
        <f>IF(Table6[[#This Row],[Certification No.]]&lt;&gt;"",Table6[[#This Row],[Certification No.]],"")</f>
        <v>23 ACC LY 546</v>
      </c>
      <c r="I55" t="str">
        <f>IF(Table6[[#This Row],[Product category]]&lt;&gt;"",Table6[[#This Row],[Product category]],"")</f>
        <v>Softeners</v>
      </c>
      <c r="J55" s="2" t="str">
        <f>IF(Table6[[#This Row],[Type of certificate]]&lt;&gt;"",Table6[[#This Row],[Type of certificate]],"")</f>
        <v>ACS</v>
      </c>
      <c r="K55" t="str">
        <f>IF(Table6[[#This Row],[Content of Certificate]]&lt;&gt;"",Table6[[#This Row],[Content of Certificate]],"")</f>
        <v>SCL740, SCL1040, SCL1240, SCL1540, SCL1740, SCL2040, SCL2240, SCL2540, SCL2740, SCL3040,
SCL3240, SCL3540, SCL3740, SCL4040, SCL4240, SCL4540, SCL4740, SCL5040
DCL740, DCL1040, DCL1240, DCL1540, DCL1740, DCL2040, DCL2240, DCL2540, DCL2740, DCL3040
DCL3240, DCL3540, DCL3740, DCL4040, DCL4240, DCL4540, DCL4740, DCL5040</v>
      </c>
      <c r="L55" t="str">
        <f>IF(Table6[[#This Row],[Applicable in following countries and continents]]&lt;&gt;"",Table6[[#This Row],[Applicable in following countries and continents]],"")</f>
        <v>France</v>
      </c>
    </row>
    <row r="56" spans="2:12" x14ac:dyDescent="0.25">
      <c r="B56" s="13">
        <f>IF(Table6[[#This Row],[Expiration date of certificate is]]&lt;&gt;"",Table6[[#This Row],[Expiration date of certificate is]],"")</f>
        <v>47067</v>
      </c>
      <c r="C56" s="13" t="str">
        <f>IF(Table6[[#This Row],[Renewal certificate requested?]]&lt;&gt;"",Table6[[#This Row],[Renewal certificate requested?]],"")</f>
        <v>No</v>
      </c>
      <c r="D56" s="27" t="str">
        <f>IF(Table6[[#This Row],[Download the PDF of the certificate here]]&lt;&gt;"",
HYPERLINK(Table6[[#This Row],[Download the PDF of the certificate here]],"Link"),"")</f>
        <v>Link</v>
      </c>
      <c r="E56" t="str">
        <f>IF(Table6[[#This Row],[Certificate Owner]]&lt;&gt;"",Table6[[#This Row],[Certificate Owner]],"")</f>
        <v>PWG Certificate</v>
      </c>
      <c r="F56" t="str">
        <f>IF(Table6[[#This Row],[Responsible Company]]&lt;&gt;"",Table6[[#This Row],[Responsible Company]],"")</f>
        <v>CTA</v>
      </c>
      <c r="G56" t="str">
        <f>IF(Table6[[#This Row],[Index Number/Title]]&lt;&gt;"",Table6[[#This Row],[Index Number/Title]],"")</f>
        <v>Softeners Clack Gamme xCL50 SCL750</v>
      </c>
      <c r="H56" s="19" t="str">
        <f>IF(Table6[[#This Row],[Certification No.]]&lt;&gt;"",Table6[[#This Row],[Certification No.]],"")</f>
        <v>23 ACC LY 547</v>
      </c>
      <c r="I56" t="str">
        <f>IF(Table6[[#This Row],[Product category]]&lt;&gt;"",Table6[[#This Row],[Product category]],"")</f>
        <v>Softeners</v>
      </c>
      <c r="J56" s="2" t="str">
        <f>IF(Table6[[#This Row],[Type of certificate]]&lt;&gt;"",Table6[[#This Row],[Type of certificate]],"")</f>
        <v>ACS</v>
      </c>
      <c r="K56" t="str">
        <f>IF(Table6[[#This Row],[Content of Certificate]]&lt;&gt;"",Table6[[#This Row],[Content of Certificate]],"")</f>
        <v>SCL750, SCL1050, SCL1250, SCL1550, SCL1750, SCL2050, SCL2250, SCL2550, SCL2750, SCL3050, SCL3250,
SCL3550, SCL3750, SCL4050, SCL4250, SCL4550, SCL4750, SCL5050, SCL5250, SCL5550, SCL5750, SCL6050,
SCL6250, SCL6550, SCL6750, SCL7050, SCL7550, SCL8050, SCL8550, SCL9050, SCL9550, SCL10050, SCL10550
SCL11050, SCL11550, SCL12050,SCL12550, SCL13050, SCL13550, SCL14050
DCL750, DCL1050, DCL1250, DCL1550, DCL1750, DCL2050, DCL2250, DCL2550, DCL2750, DCL3050, DCL3250,
DCL3550, DCL3750, DCL4050, DCL4250, DCL4550, DCL4750, DCL5050, DCL5250, DCL5550, DCL5750, DCL6050,
DCL6250, DCL6550, DCL6750, DCL7050, DCL7550, DCL8050, DCL8550, DCL9050, DCL9550, DCL10050, DCL10550,DCL11050, DCL11550, DCL12050,DCL12550, DCL13050, DCL13550, DCL14050</v>
      </c>
      <c r="L56" t="str">
        <f>IF(Table6[[#This Row],[Applicable in following countries and continents]]&lt;&gt;"",Table6[[#This Row],[Applicable in following countries and continents]],"")</f>
        <v>France</v>
      </c>
    </row>
    <row r="57" spans="2:12" x14ac:dyDescent="0.25">
      <c r="B57" s="13">
        <f>IF(Table6[[#This Row],[Expiration date of certificate is]]&lt;&gt;"",Table6[[#This Row],[Expiration date of certificate is]],"")</f>
        <v>47067</v>
      </c>
      <c r="C57" s="13" t="str">
        <f>IF(Table6[[#This Row],[Renewal certificate requested?]]&lt;&gt;"",Table6[[#This Row],[Renewal certificate requested?]],"")</f>
        <v>No</v>
      </c>
      <c r="D57" s="27" t="str">
        <f>IF(Table6[[#This Row],[Download the PDF of the certificate here]]&lt;&gt;"",
HYPERLINK(Table6[[#This Row],[Download the PDF of the certificate here]],"Link"),"")</f>
        <v>Link</v>
      </c>
      <c r="E57" t="str">
        <f>IF(Table6[[#This Row],[Certificate Owner]]&lt;&gt;"",Table6[[#This Row],[Certificate Owner]],"")</f>
        <v>PWG Certificate</v>
      </c>
      <c r="F57" t="str">
        <f>IF(Table6[[#This Row],[Responsible Company]]&lt;&gt;"",Table6[[#This Row],[Responsible Company]],"")</f>
        <v>CTA</v>
      </c>
      <c r="G57" t="str">
        <f>IF(Table6[[#This Row],[Index Number/Title]]&lt;&gt;"",Table6[[#This Row],[Index Number/Title]],"")</f>
        <v>Softeners Clack Gamme xCL66</v>
      </c>
      <c r="H57" s="19" t="str">
        <f>IF(Table6[[#This Row],[Certification No.]]&lt;&gt;"",Table6[[#This Row],[Certification No.]],"")</f>
        <v>23 ACC LY 596</v>
      </c>
      <c r="I57" t="str">
        <f>IF(Table6[[#This Row],[Product category]]&lt;&gt;"",Table6[[#This Row],[Product category]],"")</f>
        <v>Softeners</v>
      </c>
      <c r="J57" s="2" t="str">
        <f>IF(Table6[[#This Row],[Type of certificate]]&lt;&gt;"",Table6[[#This Row],[Type of certificate]],"")</f>
        <v>ACS</v>
      </c>
      <c r="K57" t="str">
        <f>IF(Table6[[#This Row],[Content of Certificate]]&lt;&gt;"",Table6[[#This Row],[Content of Certificate]],"")</f>
        <v>SCL1766, SCL2066, SCL2266, SCL2566, SCL2766, SCL3066, SCL3266, SCL3566, SCL3766, SCL4066, SCL4266,
SCL4566, SCL4766, SCL5066, SCL5266, SCL5566, SCL5766, SCL6066, SCL6266, SCL6566, SCL6766, SCL7066,
SCL7566, SCL8066, SCL8566, SCL9066, SCL9566, SCL10066, SCL10566,
SCL13066, SCL13566, SCL14066
DCL1766, DCL2066, DCL2266, DCL2566, DCL2766, DCL3066, DCL3266, DCL3566, DCL3766, DCL4066, DCL4266
DCL4566, DCL4766, DCL5066, DCL5266, DCL5566, DCL5766, DCL6066, DCL6266, DCL6566, DCL6766, DCL7066,
DCL7566, DCL8066, DCL8566, DCL9066, DCL9566, DCL10066, DCL10566, DCL11066, DCL11566, DCL12066, DCL12566,
DCL13066, DCL13566, DCL14066, 11066,CL11566, SCL12066, SCL12566,</v>
      </c>
      <c r="L57" t="str">
        <f>IF(Table6[[#This Row],[Applicable in following countries and continents]]&lt;&gt;"",Table6[[#This Row],[Applicable in following countries and continents]],"")</f>
        <v>France</v>
      </c>
    </row>
    <row r="58" spans="2:12" x14ac:dyDescent="0.25">
      <c r="B58" s="13">
        <f>IF(Table6[[#This Row],[Expiration date of certificate is]]&lt;&gt;"",Table6[[#This Row],[Expiration date of certificate is]],"")</f>
        <v>47078</v>
      </c>
      <c r="C58" s="13" t="str">
        <f>IF(Table6[[#This Row],[Renewal certificate requested?]]&lt;&gt;"",Table6[[#This Row],[Renewal certificate requested?]],"")</f>
        <v>No</v>
      </c>
      <c r="D58" s="27" t="str">
        <f>IF(Table6[[#This Row],[Download the PDF of the certificate here]]&lt;&gt;"",
HYPERLINK(Table6[[#This Row],[Download the PDF of the certificate here]],"Link"),"")</f>
        <v>Link</v>
      </c>
      <c r="E58" t="str">
        <f>IF(Table6[[#This Row],[Certificate Owner]]&lt;&gt;"",Table6[[#This Row],[Certificate Owner]],"")</f>
        <v>PWG Certificate</v>
      </c>
      <c r="F58" t="str">
        <f>IF(Table6[[#This Row],[Responsible Company]]&lt;&gt;"",Table6[[#This Row],[Responsible Company]],"")</f>
        <v>Cappers</v>
      </c>
      <c r="G58" t="str">
        <f>IF(Table6[[#This Row],[Index Number/Title]]&lt;&gt;"",Table6[[#This Row],[Index Number/Title]],"")</f>
        <v>Softeners Cappers Ino20</v>
      </c>
      <c r="H58" s="19" t="str">
        <f>IF(Table6[[#This Row],[Certification No.]]&lt;&gt;"",Table6[[#This Row],[Certification No.]],"")</f>
        <v>Swedish Type Approval TG 1856</v>
      </c>
      <c r="I58" t="str">
        <f>IF(Table6[[#This Row],[Product category]]&lt;&gt;"",Table6[[#This Row],[Product category]],"")</f>
        <v>Softeners</v>
      </c>
      <c r="J58" s="2" t="str">
        <f>IF(Table6[[#This Row],[Type of certificate]]&lt;&gt;"",Table6[[#This Row],[Type of certificate]],"")</f>
        <v>Swedish type approval (rise)</v>
      </c>
      <c r="K58" t="str">
        <f>IF(Table6[[#This Row],[Content of Certificate]]&lt;&gt;"",Table6[[#This Row],[Content of Certificate]],"")</f>
        <v>Components Supplier Model  
Valve Cappers Ino20 KTW series  
Pressure vessel Pentair 2,5" inlet 8,8 to 103,1 l  
Riser tube Pallas 1,05"  
Bottom distributor KSH GBU/GDU
Connector Cappers Straight 3/4" or Straight 1" or elbowed 1"  
Optional Bypass Cappers Residential Bypass</v>
      </c>
      <c r="L58" t="str">
        <f>IF(Table6[[#This Row],[Applicable in following countries and continents]]&lt;&gt;"",Table6[[#This Row],[Applicable in following countries and continents]],"")</f>
        <v>Sweden; Norway; Denmark</v>
      </c>
    </row>
    <row r="59" spans="2:12" x14ac:dyDescent="0.25">
      <c r="B59" s="13">
        <f>IF(Table6[[#This Row],[Expiration date of certificate is]]&lt;&gt;"",Table6[[#This Row],[Expiration date of certificate is]],"")</f>
        <v>47079</v>
      </c>
      <c r="C59" s="13" t="str">
        <f>IF(Table6[[#This Row],[Renewal certificate requested?]]&lt;&gt;"",Table6[[#This Row],[Renewal certificate requested?]],"")</f>
        <v>No</v>
      </c>
      <c r="D59" s="27" t="str">
        <f>IF(Table6[[#This Row],[Download the PDF of the certificate here]]&lt;&gt;"",
HYPERLINK(Table6[[#This Row],[Download the PDF of the certificate here]],"Link"),"")</f>
        <v>Link</v>
      </c>
      <c r="E59" t="str">
        <f>IF(Table6[[#This Row],[Certificate Owner]]&lt;&gt;"",Table6[[#This Row],[Certificate Owner]],"")</f>
        <v>Supplier Certifcate</v>
      </c>
      <c r="F59" t="str">
        <f>IF(Table6[[#This Row],[Responsible Company]]&lt;&gt;"",Table6[[#This Row],[Responsible Company]],"")</f>
        <v>PWG France</v>
      </c>
      <c r="G59" t="str">
        <f>IF(Table6[[#This Row],[Index Number/Title]]&lt;&gt;"",Table6[[#This Row],[Index Number/Title]],"")</f>
        <v>Filter Thinkwater Profine Blue and Violet</v>
      </c>
      <c r="H59" s="19" t="str">
        <f>IF(Table6[[#This Row],[Certification No.]]&lt;&gt;"",Table6[[#This Row],[Certification No.]],"")</f>
        <v>23 ACC LY 638</v>
      </c>
      <c r="I59" t="str">
        <f>IF(Table6[[#This Row],[Product category]]&lt;&gt;"",Table6[[#This Row],[Product category]],"")</f>
        <v>Filters and components</v>
      </c>
      <c r="J59" s="2" t="str">
        <f>IF(Table6[[#This Row],[Type of certificate]]&lt;&gt;"",Table6[[#This Row],[Type of certificate]],"")</f>
        <v>ACS</v>
      </c>
      <c r="K59" t="str">
        <f>IF(Table6[[#This Row],[Content of Certificate]]&lt;&gt;"",Table6[[#This Row],[Content of Certificate]],"")</f>
        <v>Profine Blue small  
Profine Blue medium  
Profine Blue large  
Profine Blue sky small  
Profine Blue sky medium  
Profine Blue sky large  
Profine Violet small  
Profine Violet medium  
Profine Violet large</v>
      </c>
      <c r="L59" t="str">
        <f>IF(Table6[[#This Row],[Applicable in following countries and continents]]&lt;&gt;"",Table6[[#This Row],[Applicable in following countries and continents]],"")</f>
        <v>France</v>
      </c>
    </row>
    <row r="60" spans="2:12" x14ac:dyDescent="0.25">
      <c r="B60" s="13">
        <f>IF(Table6[[#This Row],[Expiration date of certificate is]]&lt;&gt;"",Table6[[#This Row],[Expiration date of certificate is]],"")</f>
        <v>47118</v>
      </c>
      <c r="C60" s="13" t="str">
        <f>IF(Table6[[#This Row],[Renewal certificate requested?]]&lt;&gt;"",Table6[[#This Row],[Renewal certificate requested?]],"")</f>
        <v>No</v>
      </c>
      <c r="D60" s="27" t="str">
        <f>IF(Table6[[#This Row],[Download the PDF of the certificate here]]&lt;&gt;"",
HYPERLINK(Table6[[#This Row],[Download the PDF of the certificate here]],"Link"),"")</f>
        <v>Link</v>
      </c>
      <c r="E60" t="str">
        <f>IF(Table6[[#This Row],[Certificate Owner]]&lt;&gt;"",Table6[[#This Row],[Certificate Owner]],"")</f>
        <v>Supplier Certifcate</v>
      </c>
      <c r="F60" t="str">
        <f>IF(Table6[[#This Row],[Responsible Company]]&lt;&gt;"",Table6[[#This Row],[Responsible Company]],"")</f>
        <v>PWG N.V.</v>
      </c>
      <c r="G60" t="str">
        <f>IF(Table6[[#This Row],[Index Number/Title]]&lt;&gt;"",Table6[[#This Row],[Index Number/Title]],"")</f>
        <v>Pressure vessels Canture 05x13" to 24x72"</v>
      </c>
      <c r="H60" s="19" t="str">
        <f>IF(Table6[[#This Row],[Certification No.]]&lt;&gt;"",Table6[[#This Row],[Certification No.]],"")</f>
        <v>2312364</v>
      </c>
      <c r="I60" t="str">
        <f>IF(Table6[[#This Row],[Product category]]&lt;&gt;"",Table6[[#This Row],[Product category]],"")</f>
        <v>Composite pressure vessels</v>
      </c>
      <c r="J60" s="2" t="str">
        <f>IF(Table6[[#This Row],[Type of certificate]]&lt;&gt;"",Table6[[#This Row],[Type of certificate]],"")</f>
        <v>WRAS</v>
      </c>
      <c r="K60" t="str">
        <f>IF(Table6[[#This Row],[Content of Certificate]]&lt;&gt;"",Table6[[#This Row],[Content of Certificate]],"")</f>
        <v>CN PRESSURE VESSEL RANGE: 05x13" TO 24x72"</v>
      </c>
      <c r="L60" t="str">
        <f>IF(Table6[[#This Row],[Applicable in following countries and continents]]&lt;&gt;"",Table6[[#This Row],[Applicable in following countries and continents]],"")</f>
        <v>United Kingdom</v>
      </c>
    </row>
    <row r="61" spans="2:12" x14ac:dyDescent="0.25">
      <c r="B61" s="13">
        <f>IF(Table6[[#This Row],[Expiration date of certificate is]]&lt;&gt;"",Table6[[#This Row],[Expiration date of certificate is]],"")</f>
        <v>47137</v>
      </c>
      <c r="C61" s="13" t="str">
        <f>IF(Table6[[#This Row],[Renewal certificate requested?]]&lt;&gt;"",Table6[[#This Row],[Renewal certificate requested?]],"")</f>
        <v>No</v>
      </c>
      <c r="D61" s="27" t="str">
        <f>IF(Table6[[#This Row],[Download the PDF of the certificate here]]&lt;&gt;"",
HYPERLINK(Table6[[#This Row],[Download the PDF of the certificate here]],"Link"),"")</f>
        <v>Link</v>
      </c>
      <c r="E61" t="str">
        <f>IF(Table6[[#This Row],[Certificate Owner]]&lt;&gt;"",Table6[[#This Row],[Certificate Owner]],"")</f>
        <v>Supplier Certifcate</v>
      </c>
      <c r="F61" t="str">
        <f>IF(Table6[[#This Row],[Responsible Company]]&lt;&gt;"",Table6[[#This Row],[Responsible Company]],"")</f>
        <v>PWG N.V.</v>
      </c>
      <c r="G61" t="str">
        <f>IF(Table6[[#This Row],[Index Number/Title]]&lt;&gt;"",Table6[[#This Row],[Index Number/Title]],"")</f>
        <v>Preassure vessels Noyi</v>
      </c>
      <c r="H61" s="19" t="str">
        <f>IF(Table6[[#This Row],[Certification No.]]&lt;&gt;"",Table6[[#This Row],[Certification No.]],"")</f>
        <v>23 ACS NY 557</v>
      </c>
      <c r="I61" t="str">
        <f>IF(Table6[[#This Row],[Product category]]&lt;&gt;"",Table6[[#This Row],[Product category]],"")</f>
        <v>Composite pressure vessels</v>
      </c>
      <c r="J61" s="2" t="str">
        <f>IF(Table6[[#This Row],[Type of certificate]]&lt;&gt;"",Table6[[#This Row],[Type of certificate]],"")</f>
        <v>ACS</v>
      </c>
      <c r="K61" t="str">
        <f>IF(Table6[[#This Row],[Content of Certificate]]&lt;&gt;"",Table6[[#This Row],[Content of Certificate]],"")</f>
        <v>RÉSERVOIR 5x13, 2.5"-8NPSM</v>
      </c>
      <c r="L61" t="str">
        <f>IF(Table6[[#This Row],[Applicable in following countries and continents]]&lt;&gt;"",Table6[[#This Row],[Applicable in following countries and continents]],"")</f>
        <v>France</v>
      </c>
    </row>
    <row r="62" spans="2:12" x14ac:dyDescent="0.25">
      <c r="B62" s="13">
        <f>IF(Table6[[#This Row],[Expiration date of certificate is]]&lt;&gt;"",Table6[[#This Row],[Expiration date of certificate is]],"")</f>
        <v>47149</v>
      </c>
      <c r="C62" s="13" t="str">
        <f>IF(Table6[[#This Row],[Renewal certificate requested?]]&lt;&gt;"",Table6[[#This Row],[Renewal certificate requested?]],"")</f>
        <v>No</v>
      </c>
      <c r="D62" s="27" t="str">
        <f>IF(Table6[[#This Row],[Download the PDF of the certificate here]]&lt;&gt;"",
HYPERLINK(Table6[[#This Row],[Download the PDF of the certificate here]],"Link"),"")</f>
        <v>Link</v>
      </c>
      <c r="E62" t="str">
        <f>IF(Table6[[#This Row],[Certificate Owner]]&lt;&gt;"",Table6[[#This Row],[Certificate Owner]],"")</f>
        <v>Supplier Certifcate</v>
      </c>
      <c r="F62" t="str">
        <f>IF(Table6[[#This Row],[Responsible Company]]&lt;&gt;"",Table6[[#This Row],[Responsible Company]],"")</f>
        <v>PWG France</v>
      </c>
      <c r="G62" t="str">
        <f>IF(Table6[[#This Row],[Index Number/Title]]&lt;&gt;"",Table6[[#This Row],[Index Number/Title]],"")</f>
        <v>UV Desinfection Sita 22 Articles</v>
      </c>
      <c r="H62" s="19" t="str">
        <f>IF(Table6[[#This Row],[Certification No.]]&lt;&gt;"",Table6[[#This Row],[Certification No.]],"")</f>
        <v>24 ACC LY 058</v>
      </c>
      <c r="I62" t="str">
        <f>IF(Table6[[#This Row],[Product category]]&lt;&gt;"",Table6[[#This Row],[Product category]],"")</f>
        <v>UV</v>
      </c>
      <c r="J62" t="str">
        <f>IF(Table6[[#This Row],[Type of certificate]]&lt;&gt;"",Table6[[#This Row],[Type of certificate]],"")</f>
        <v>ACS</v>
      </c>
      <c r="K62" t="str">
        <f>IF(Table6[[#This Row],[Content of Certificate]]&lt;&gt;"",Table6[[#This Row],[Content of Certificate]],"")</f>
        <v>Systemes de desinfection par UV - Sita - 22 articles</v>
      </c>
      <c r="L62" t="str">
        <f>IF(Table6[[#This Row],[Applicable in following countries and continents]]&lt;&gt;"",Table6[[#This Row],[Applicable in following countries and continents]],"")</f>
        <v>France</v>
      </c>
    </row>
    <row r="63" spans="2:12" x14ac:dyDescent="0.25">
      <c r="B63" s="13">
        <f>IF(Table6[[#This Row],[Expiration date of certificate is]]&lt;&gt;"",Table6[[#This Row],[Expiration date of certificate is]],"")</f>
        <v>47206</v>
      </c>
      <c r="C63" s="13" t="str">
        <f>IF(Table6[[#This Row],[Renewal certificate requested?]]&lt;&gt;"",Table6[[#This Row],[Renewal certificate requested?]],"")</f>
        <v>No</v>
      </c>
      <c r="D63" s="4" t="str">
        <f>IF(Table6[[#This Row],[Download the PDF of the certificate here]]&lt;&gt;"",
HYPERLINK(Table6[[#This Row],[Download the PDF of the certificate here]],"Link"),"")</f>
        <v>Link</v>
      </c>
      <c r="E63" t="str">
        <f>IF(Table6[[#This Row],[Certificate Owner]]&lt;&gt;"",Table6[[#This Row],[Certificate Owner]],"")</f>
        <v>PWG Certificate</v>
      </c>
      <c r="F63" t="str">
        <f>IF(Table6[[#This Row],[Responsible Company]]&lt;&gt;"",Table6[[#This Row],[Responsible Company]],"")</f>
        <v>PWG France</v>
      </c>
      <c r="G63" t="str">
        <f>IF(Table6[[#This Row],[Index Number/Title]]&lt;&gt;"",Table6[[#This Row],[Index Number/Title]],"")</f>
        <v>Softeners Vanne 79 or 105</v>
      </c>
      <c r="H63" s="19" t="str">
        <f>IF(Table6[[#This Row],[Certification No.]]&lt;&gt;"",Table6[[#This Row],[Certification No.]],"")</f>
        <v>24 ACC LY 204</v>
      </c>
      <c r="I63" t="str">
        <f>IF(Table6[[#This Row],[Product category]]&lt;&gt;"",Table6[[#This Row],[Product category]],"")</f>
        <v>Softeners</v>
      </c>
      <c r="J63" t="str">
        <f>IF(Table6[[#This Row],[Type of certificate]]&lt;&gt;"",Table6[[#This Row],[Type of certificate]],"")</f>
        <v>ACS</v>
      </c>
      <c r="K63" t="str">
        <f>IF(Table6[[#This Row],[Content of Certificate]]&lt;&gt;"",Table6[[#This Row],[Content of Certificate]],"")</f>
        <v>Softeners Vanne 79 or 105</v>
      </c>
      <c r="L63" t="str">
        <f>IF(Table6[[#This Row],[Applicable in following countries and continents]]&lt;&gt;"",Table6[[#This Row],[Applicable in following countries and continents]],"")</f>
        <v>France</v>
      </c>
    </row>
    <row r="64" spans="2:12" x14ac:dyDescent="0.25">
      <c r="B64" s="13">
        <f>IF(Table6[[#This Row],[Expiration date of certificate is]]&lt;&gt;"",Table6[[#This Row],[Expiration date of certificate is]],"")</f>
        <v>47258</v>
      </c>
      <c r="C64" s="13" t="str">
        <f>IF(Table6[[#This Row],[Renewal certificate requested?]]&lt;&gt;"",Table6[[#This Row],[Renewal certificate requested?]],"")</f>
        <v>No</v>
      </c>
      <c r="D64" s="4" t="str">
        <f>IF(Table6[[#This Row],[Download the PDF of the certificate here]]&lt;&gt;"",
HYPERLINK(Table6[[#This Row],[Download the PDF of the certificate here]],"Link"),"")</f>
        <v>Link</v>
      </c>
      <c r="E64" t="str">
        <f>IF(Table6[[#This Row],[Certificate Owner]]&lt;&gt;"",Table6[[#This Row],[Certificate Owner]],"")</f>
        <v>Supplier Certifcate</v>
      </c>
      <c r="F64" t="str">
        <f>IF(Table6[[#This Row],[Responsible Company]]&lt;&gt;"",Table6[[#This Row],[Responsible Company]],"")</f>
        <v>PWG N.V.</v>
      </c>
      <c r="G64" t="str">
        <f>IF(Table6[[#This Row],[Index Number/Title]]&lt;&gt;"",Table6[[#This Row],[Index Number/Title]],"")</f>
        <v>Pressure vessels Canature AxB: 05 x 17 to 63 x 86</v>
      </c>
      <c r="H64" s="19" t="str">
        <f>IF(Table6[[#This Row],[Certification No.]]&lt;&gt;"",Table6[[#This Row],[Certification No.]],"")</f>
        <v>No 033-03</v>
      </c>
      <c r="I64" t="str">
        <f>IF(Table6[[#This Row],[Product category]]&lt;&gt;"",Table6[[#This Row],[Product category]],"")</f>
        <v>Composite pressure vessels</v>
      </c>
      <c r="J64" t="str">
        <f>IF(Table6[[#This Row],[Type of certificate]]&lt;&gt;"",Table6[[#This Row],[Type of certificate]],"")</f>
        <v>KTW-UBA</v>
      </c>
      <c r="K64" t="str">
        <f>IF(Table6[[#This Row],[Content of Certificate]]&lt;&gt;"",Table6[[#This Row],[Content of Certificate]],"")</f>
        <v>pressure vessel AxB（AxB: 05 x 17 to 63 x 86)
pressure vessel D AxB（AxB: 10 x 17 to 24 x 72</v>
      </c>
      <c r="L64" t="str">
        <f>IF(Table6[[#This Row],[Applicable in following countries and continents]]&lt;&gt;"",Table6[[#This Row],[Applicable in following countries and continents]],"")</f>
        <v>Germany</v>
      </c>
    </row>
    <row r="65" spans="2:12" x14ac:dyDescent="0.25">
      <c r="B65" s="13">
        <f>IF(Table6[[#This Row],[Expiration date of certificate is]]&lt;&gt;"",Table6[[#This Row],[Expiration date of certificate is]],"")</f>
        <v>47304</v>
      </c>
      <c r="C65" s="13" t="str">
        <f>IF(Table6[[#This Row],[Renewal certificate requested?]]&lt;&gt;"",Table6[[#This Row],[Renewal certificate requested?]],"")</f>
        <v>no</v>
      </c>
      <c r="D65" s="4" t="str">
        <f>IF(Table6[[#This Row],[Download the PDF of the certificate here]]&lt;&gt;"",
HYPERLINK(Table6[[#This Row],[Download the PDF of the certificate here]],"Link"),"")</f>
        <v>Link</v>
      </c>
      <c r="E65" t="str">
        <f>IF(Table6[[#This Row],[Certificate Owner]]&lt;&gt;"",Table6[[#This Row],[Certificate Owner]],"")</f>
        <v>Supplier Certifcate</v>
      </c>
      <c r="F65" t="str">
        <f>IF(Table6[[#This Row],[Responsible Company]]&lt;&gt;"",Table6[[#This Row],[Responsible Company]],"")</f>
        <v>PWG France</v>
      </c>
      <c r="G65" t="str">
        <f>IF(Table6[[#This Row],[Index Number/Title]]&lt;&gt;"",Table6[[#This Row],[Index Number/Title]],"")</f>
        <v>Filters AMG By pass filters</v>
      </c>
      <c r="H65" s="19" t="str">
        <f>IF(Table6[[#This Row],[Certification No.]]&lt;&gt;"",Table6[[#This Row],[Certification No.]],"")</f>
        <v>24 ACC LY 306</v>
      </c>
      <c r="I65" t="str">
        <f>IF(Table6[[#This Row],[Product category]]&lt;&gt;"",Table6[[#This Row],[Product category]],"")</f>
        <v>Filters and components</v>
      </c>
      <c r="J65" t="str">
        <f>IF(Table6[[#This Row],[Type of certificate]]&lt;&gt;"",Table6[[#This Row],[Type of certificate]],"")</f>
        <v>ACS</v>
      </c>
      <c r="K65" t="str">
        <f>IF(Table6[[#This Row],[Content of Certificate]]&lt;&gt;"",Table6[[#This Row],[Content of Certificate]],"")</f>
        <v>Filters AMG By pass filters</v>
      </c>
      <c r="L65" t="str">
        <f>IF(Table6[[#This Row],[Applicable in following countries and continents]]&lt;&gt;"",Table6[[#This Row],[Applicable in following countries and continents]],"")</f>
        <v>France</v>
      </c>
    </row>
    <row r="66" spans="2:12" x14ac:dyDescent="0.25">
      <c r="B66" s="13">
        <f>IF(Table6[[#This Row],[Expiration date of certificate is]]&lt;&gt;"",Table6[[#This Row],[Expiration date of certificate is]],"")</f>
        <v>47363</v>
      </c>
      <c r="C66" s="13" t="str">
        <f>IF(Table6[[#This Row],[Renewal certificate requested?]]&lt;&gt;"",Table6[[#This Row],[Renewal certificate requested?]],"")</f>
        <v>No</v>
      </c>
      <c r="D66" s="27" t="str">
        <f>IF(Table6[[#This Row],[Download the PDF of the certificate here]]&lt;&gt;"",
HYPERLINK(Table6[[#This Row],[Download the PDF of the certificate here]],"Link"),"")</f>
        <v>Link</v>
      </c>
      <c r="E66" t="str">
        <f>IF(Table6[[#This Row],[Certificate Owner]]&lt;&gt;"",Table6[[#This Row],[Certificate Owner]],"")</f>
        <v>PWG Certificate</v>
      </c>
      <c r="F66" t="str">
        <f>IF(Table6[[#This Row],[Responsible Company]]&lt;&gt;"",Table6[[#This Row],[Responsible Company]],"")</f>
        <v>Delta Water Engineering N.V.</v>
      </c>
      <c r="G66" t="str">
        <f>IF(Table6[[#This Row],[Index Number/Title]]&lt;&gt;"",Table6[[#This Row],[Index Number/Title]],"")</f>
        <v>Filter Delta DPU-100 3L</v>
      </c>
      <c r="H66" s="19" t="str">
        <f>IF(Table6[[#This Row],[Certification No.]]&lt;&gt;"",Table6[[#This Row],[Certification No.]],"")</f>
        <v>24 ACC LY 338</v>
      </c>
      <c r="I66" t="str">
        <f>IF(Table6[[#This Row],[Product category]]&lt;&gt;"",Table6[[#This Row],[Product category]],"")</f>
        <v>Filters and components</v>
      </c>
      <c r="J66" t="str">
        <f>IF(Table6[[#This Row],[Type of certificate]]&lt;&gt;"",Table6[[#This Row],[Type of certificate]],"")</f>
        <v>ACS</v>
      </c>
      <c r="K66" t="str">
        <f>IF(Table6[[#This Row],[Content of Certificate]]&lt;&gt;"",Table6[[#This Row],[Content of Certificate]],"")</f>
        <v>Delta DPU-100 3L
Hydro@Home Hydropure DHPU-100 3L
Talent DPU-100 3L
Talent TAC-50</v>
      </c>
      <c r="L66" t="str">
        <f>IF(Table6[[#This Row],[Applicable in following countries and continents]]&lt;&gt;"",Table6[[#This Row],[Applicable in following countries and continents]],"")</f>
        <v>France</v>
      </c>
    </row>
    <row r="67" spans="2:12" x14ac:dyDescent="0.25">
      <c r="B67" s="13">
        <f>IF(Table6[[#This Row],[Expiration date of certificate is]]&lt;&gt;"",Table6[[#This Row],[Expiration date of certificate is]],"")</f>
        <v>47363</v>
      </c>
      <c r="C67" s="13" t="str">
        <f>IF(Table6[[#This Row],[Renewal certificate requested?]]&lt;&gt;"",Table6[[#This Row],[Renewal certificate requested?]],"")</f>
        <v>No</v>
      </c>
      <c r="D67" s="27" t="str">
        <f>IF(Table6[[#This Row],[Download the PDF of the certificate here]]&lt;&gt;"",
HYPERLINK(Table6[[#This Row],[Download the PDF of the certificate here]],"Link"),"")</f>
        <v>Link</v>
      </c>
      <c r="E67" t="str">
        <f>IF(Table6[[#This Row],[Certificate Owner]]&lt;&gt;"",Table6[[#This Row],[Certificate Owner]],"")</f>
        <v>PWG Certificate</v>
      </c>
      <c r="F67" t="str">
        <f>IF(Table6[[#This Row],[Responsible Company]]&lt;&gt;"",Table6[[#This Row],[Responsible Company]],"")</f>
        <v>CTA</v>
      </c>
      <c r="G67" s="35" t="str">
        <f>IF(Table6[[#This Row],[Index Number/Title]]&lt;&gt;"",Table6[[#This Row],[Index Number/Title]],"")</f>
        <v>Softeners Clack Gamme 26 MCL100V</v>
      </c>
      <c r="H67" s="19" t="str">
        <f>IF(Table6[[#This Row],[Certification No.]]&lt;&gt;"",Table6[[#This Row],[Certification No.]],"")</f>
        <v>24 ACC LY 461</v>
      </c>
      <c r="I67" t="str">
        <f>IF(Table6[[#This Row],[Product category]]&lt;&gt;"",Table6[[#This Row],[Product category]],"")</f>
        <v>Softeners</v>
      </c>
      <c r="J67" t="str">
        <f>IF(Table6[[#This Row],[Type of certificate]]&lt;&gt;"",Table6[[#This Row],[Type of certificate]],"")</f>
        <v>ACS</v>
      </c>
      <c r="K67" t="str">
        <f>IF(Table6[[#This Row],[Content of Certificate]]&lt;&gt;"",Table6[[#This Row],[Content of Certificate]],"")</f>
        <v>MCL40V, MCL80V, MCL100V, MCL140V, MCL160V, MCL200V; MCL250V, MCL300V, MCL350V
SCL105V, SCL145V, SCL165V, SCL205V, SCL255V, SCL305V, SCL505V, SCL755V
SCL126V, SCL226V, SCL326V, SCL526V, SCL726V, SCL1026V, SCL1526V, SCL1726V, SCL2226V
DCL126V, DCL226V, DCL326V, DCL526V, DCL726V, DCL1026V, DCL1526V, DCL1726V, DCL2226V
FA08FAG, FA10FAG, FA12FAG, FA14FAG, FA08CHA, FA10CHA, FA12CHA, FA14CHA
FA08CAL, FA10CAL, FA12CAL, FA14CAL</v>
      </c>
      <c r="L67" t="str">
        <f>IF(Table6[[#This Row],[Applicable in following countries and continents]]&lt;&gt;"",Table6[[#This Row],[Applicable in following countries and continents]],"")</f>
        <v>France</v>
      </c>
    </row>
    <row r="68" spans="2:12" x14ac:dyDescent="0.25">
      <c r="B68" s="13">
        <f>IF(Table6[[#This Row],[Expiration date of certificate is]]&lt;&gt;"",Table6[[#This Row],[Expiration date of certificate is]],"")</f>
        <v>47363</v>
      </c>
      <c r="C68" s="13" t="str">
        <f>IF(Table6[[#This Row],[Renewal certificate requested?]]&lt;&gt;"",Table6[[#This Row],[Renewal certificate requested?]],"")</f>
        <v>No</v>
      </c>
      <c r="D68" s="4" t="str">
        <f>IF(Table6[[#This Row],[Download the PDF of the certificate here]]&lt;&gt;"",
HYPERLINK(Table6[[#This Row],[Download the PDF of the certificate here]],"Link"),"")</f>
        <v>Link</v>
      </c>
      <c r="E68" t="str">
        <f>IF(Table6[[#This Row],[Certificate Owner]]&lt;&gt;"",Table6[[#This Row],[Certificate Owner]],"")</f>
        <v>PWG Certificate</v>
      </c>
      <c r="F68" t="str">
        <f>IF(Table6[[#This Row],[Responsible Company]]&lt;&gt;"",Table6[[#This Row],[Responsible Company]],"")</f>
        <v>CTA</v>
      </c>
      <c r="G68" s="35" t="str">
        <f>IF(Table6[[#This Row],[Index Number/Title]]&lt;&gt;"",Table6[[#This Row],[Index Number/Title]],"")</f>
        <v>Softeners Clack Gamme 33 SCL1033V</v>
      </c>
      <c r="H68" s="19" t="str">
        <f>IF(Table6[[#This Row],[Certification No.]]&lt;&gt;"",Table6[[#This Row],[Certification No.]],"")</f>
        <v>24 ACC LY 462</v>
      </c>
      <c r="I68" t="str">
        <f>IF(Table6[[#This Row],[Product category]]&lt;&gt;"",Table6[[#This Row],[Product category]],"")</f>
        <v>Softeners</v>
      </c>
      <c r="J68" t="str">
        <f>IF(Table6[[#This Row],[Type of certificate]]&lt;&gt;"",Table6[[#This Row],[Type of certificate]],"")</f>
        <v>ACS</v>
      </c>
      <c r="K68" t="str">
        <f>IF(Table6[[#This Row],[Content of Certificate]]&lt;&gt;"",Table6[[#This Row],[Content of Certificate]],"")</f>
        <v>SCL333V, SCL533V, SCL733V, SCL1033V, SCL1533V, SCL1733V, SCL2233V
DCL333V, DCL533V, DCL733V, DCL1033V, DCL1533V, DCL1733V, DCL2233V
FA16FAG, FA18FAG, FA21FAG, FA16CHA, FA18CHA, FA21CHA, FA16CAL, FA18CAL, FA21CAL</v>
      </c>
      <c r="L68" t="str">
        <f>IF(Table6[[#This Row],[Applicable in following countries and continents]]&lt;&gt;"",Table6[[#This Row],[Applicable in following countries and continents]],"")</f>
        <v>France</v>
      </c>
    </row>
    <row r="69" spans="2:12" x14ac:dyDescent="0.25">
      <c r="B69" s="13">
        <f>IF(Table6[[#This Row],[Expiration date of certificate is]]&lt;&gt;"",Table6[[#This Row],[Expiration date of certificate is]],"")</f>
        <v>47372</v>
      </c>
      <c r="C69" s="13" t="str">
        <f>IF(Table6[[#This Row],[Renewal certificate requested?]]&lt;&gt;"",Table6[[#This Row],[Renewal certificate requested?]],"")</f>
        <v>No</v>
      </c>
      <c r="D69" s="4" t="str">
        <f>IF(Table6[[#This Row],[Download the PDF of the certificate here]]&lt;&gt;"",
HYPERLINK(Table6[[#This Row],[Download the PDF of the certificate here]],"Link"),"")</f>
        <v>Link</v>
      </c>
      <c r="E69" t="str">
        <f>IF(Table6[[#This Row],[Certificate Owner]]&lt;&gt;"",Table6[[#This Row],[Certificate Owner]],"")</f>
        <v>Supplier Certifcate</v>
      </c>
      <c r="F69" t="str">
        <f>IF(Table6[[#This Row],[Responsible Company]]&lt;&gt;"",Table6[[#This Row],[Responsible Company]],"")</f>
        <v>PWG N.V.</v>
      </c>
      <c r="G69" s="35" t="str">
        <f>IF(Table6[[#This Row],[Index Number/Title]]&lt;&gt;"",Table6[[#This Row],[Index Number/Title]],"")</f>
        <v>Preassure vessels Noyi</v>
      </c>
      <c r="H69" s="19" t="str">
        <f>IF(Table6[[#This Row],[Certification No.]]&lt;&gt;"",Table6[[#This Row],[Certification No.]],"")</f>
        <v>P1-054-01</v>
      </c>
      <c r="I69" t="str">
        <f>IF(Table6[[#This Row],[Product category]]&lt;&gt;"",Table6[[#This Row],[Product category]],"")</f>
        <v>Composite pressure vessels</v>
      </c>
      <c r="J69" t="str">
        <f>IF(Table6[[#This Row],[Type of certificate]]&lt;&gt;"",Table6[[#This Row],[Type of certificate]],"")</f>
        <v>KTW-BWGL</v>
      </c>
      <c r="K69" t="str">
        <f>IF(Table6[[#This Row],[Content of Certificate]]&lt;&gt;"",Table6[[#This Row],[Content of Certificate]],"")</f>
        <v xml:space="preserve">FRP Tanks 
Material/polymer: Multilayer product (HDPE, PPO, Glass fiber) 
Product group P1 
(Certification body Eurofins Expert Services) </v>
      </c>
      <c r="L69" t="str">
        <f>IF(Table6[[#This Row],[Applicable in following countries and continents]]&lt;&gt;"",Table6[[#This Row],[Applicable in following countries and continents]],"")</f>
        <v>Germany</v>
      </c>
    </row>
    <row r="70" spans="2:12" x14ac:dyDescent="0.25">
      <c r="B70" s="13">
        <f>IF(Table6[[#This Row],[Expiration date of certificate is]]&lt;&gt;"",Table6[[#This Row],[Expiration date of certificate is]],"")</f>
        <v>47377</v>
      </c>
      <c r="C70" s="13" t="str">
        <f>IF(Table6[[#This Row],[Renewal certificate requested?]]&lt;&gt;"",Table6[[#This Row],[Renewal certificate requested?]],"")</f>
        <v>No</v>
      </c>
      <c r="D70" s="27" t="str">
        <f>IF(Table6[[#This Row],[Download the PDF of the certificate here]]&lt;&gt;"",
HYPERLINK(Table6[[#This Row],[Download the PDF of the certificate here]],"Link"),"")</f>
        <v>Link</v>
      </c>
      <c r="E70" t="str">
        <f>IF(Table6[[#This Row],[Certificate Owner]]&lt;&gt;"",Table6[[#This Row],[Certificate Owner]],"")</f>
        <v>Supplier Certifcate</v>
      </c>
      <c r="F70" t="str">
        <f>IF(Table6[[#This Row],[Responsible Company]]&lt;&gt;"",Table6[[#This Row],[Responsible Company]],"")</f>
        <v>Suko NV</v>
      </c>
      <c r="G70" s="35" t="str">
        <f>IF(Table6[[#This Row],[Index Number/Title]]&lt;&gt;"",Table6[[#This Row],[Index Number/Title]],"")</f>
        <v>Check Valves Neoperl</v>
      </c>
      <c r="H70" s="19" t="str">
        <f>IF(Table6[[#This Row],[Certification No.]]&lt;&gt;"",Table6[[#This Row],[Certification No.]],"")</f>
        <v>Z-340801-21-Hy112</v>
      </c>
      <c r="I70" t="str">
        <f>IF(Table6[[#This Row],[Product category]]&lt;&gt;"",Table6[[#This Row],[Product category]],"")</f>
        <v>Others</v>
      </c>
      <c r="J70" t="str">
        <f>IF(Table6[[#This Row],[Type of certificate]]&lt;&gt;"",Table6[[#This Row],[Type of certificate]],"")</f>
        <v>KTW-UBA</v>
      </c>
      <c r="K70" t="str">
        <f>IF(Table6[[#This Row],[Content of Certificate]]&lt;&gt;"",Table6[[#This Row],[Content of Certificate]],"")</f>
        <v>. CV-Check valves
. CV-FR-Check valves
. DCV-Check valves*
. DW-Check valves
. FCV-Check valves
. FR-CV Check valves
. HDS-Check valves
· NV-Check valves*
· OD-Check valves*
· OF-Check valves*
· OV-Check valves*
. SV-Check valves
. WV-Check valves
· discharge valve
. vent cartridge
23 C and 60 ℃</v>
      </c>
      <c r="L70" t="str">
        <f>IF(Table6[[#This Row],[Applicable in following countries and continents]]&lt;&gt;"",Table6[[#This Row],[Applicable in following countries and continents]],"")</f>
        <v>Germany</v>
      </c>
    </row>
    <row r="71" spans="2:12" x14ac:dyDescent="0.25">
      <c r="B71" s="13">
        <f>IF(Table6[[#This Row],[Expiration date of certificate is]]&lt;&gt;"",Table6[[#This Row],[Expiration date of certificate is]],"")</f>
        <v>47388</v>
      </c>
      <c r="C71" s="13" t="str">
        <f>IF(Table6[[#This Row],[Renewal certificate requested?]]&lt;&gt;"",Table6[[#This Row],[Renewal certificate requested?]],"")</f>
        <v>No</v>
      </c>
      <c r="D71" s="4" t="str">
        <f>IF(Table6[[#This Row],[Download the PDF of the certificate here]]&lt;&gt;"",
HYPERLINK(Table6[[#This Row],[Download the PDF of the certificate here]],"Link"),"")</f>
        <v>Link</v>
      </c>
      <c r="E71" t="str">
        <f>IF(Table6[[#This Row],[Certificate Owner]]&lt;&gt;"",Table6[[#This Row],[Certificate Owner]],"")</f>
        <v>Supplier Certifcate</v>
      </c>
      <c r="F71" t="str">
        <f>IF(Table6[[#This Row],[Responsible Company]]&lt;&gt;"",Table6[[#This Row],[Responsible Company]],"")</f>
        <v>PWG France</v>
      </c>
      <c r="G71" s="35" t="str">
        <f>IF(Table6[[#This Row],[Index Number/Title]]&lt;&gt;"",Table6[[#This Row],[Index Number/Title]],"")</f>
        <v>Valves Canature BNT 850HE Pro T</v>
      </c>
      <c r="H71" s="19" t="str">
        <f>IF(Table6[[#This Row],[Certification No.]]&lt;&gt;"",Table6[[#This Row],[Certification No.]],"")</f>
        <v>24 ACC NY 396</v>
      </c>
      <c r="I71" t="str">
        <f>IF(Table6[[#This Row],[Product category]]&lt;&gt;"",Table6[[#This Row],[Product category]],"")</f>
        <v>Valves - Canature</v>
      </c>
      <c r="J71" t="str">
        <f>IF(Table6[[#This Row],[Type of certificate]]&lt;&gt;"",Table6[[#This Row],[Type of certificate]],"")</f>
        <v>ACS</v>
      </c>
      <c r="K71" t="str">
        <f>IF(Table6[[#This Row],[Content of Certificate]]&lt;&gt;"",Table6[[#This Row],[Content of Certificate]],"")</f>
        <v>Vanne de controle BNT 850HE Pro T</v>
      </c>
      <c r="L71" t="str">
        <f>IF(Table6[[#This Row],[Applicable in following countries and continents]]&lt;&gt;"",Table6[[#This Row],[Applicable in following countries and continents]],"")</f>
        <v>France</v>
      </c>
    </row>
    <row r="72" spans="2:12" x14ac:dyDescent="0.25">
      <c r="B72" s="13">
        <f>IF(Table6[[#This Row],[Expiration date of certificate is]]&lt;&gt;"",Table6[[#This Row],[Expiration date of certificate is]],"")</f>
        <v>47391</v>
      </c>
      <c r="C72" s="13" t="str">
        <f>IF(Table6[[#This Row],[Renewal certificate requested?]]&lt;&gt;"",Table6[[#This Row],[Renewal certificate requested?]],"")</f>
        <v>No</v>
      </c>
      <c r="D72" s="4" t="str">
        <f>IF(Table6[[#This Row],[Download the PDF of the certificate here]]&lt;&gt;"",
HYPERLINK(Table6[[#This Row],[Download the PDF of the certificate here]],"Link"),"")</f>
        <v>Link</v>
      </c>
      <c r="E72" t="str">
        <f>IF(Table6[[#This Row],[Certificate Owner]]&lt;&gt;"",Table6[[#This Row],[Certificate Owner]],"")</f>
        <v>Supplier Certifcate</v>
      </c>
      <c r="F72" t="str">
        <f>IF(Table6[[#This Row],[Responsible Company]]&lt;&gt;"",Table6[[#This Row],[Responsible Company]],"")</f>
        <v>Wycombe Water Ltd.</v>
      </c>
      <c r="G72" s="35" t="str">
        <f>IF(Table6[[#This Row],[Index Number/Title]]&lt;&gt;"",Table6[[#This Row],[Index Number/Title]],"")</f>
        <v>UV Van Remmen V90 to V290</v>
      </c>
      <c r="H72" s="19">
        <f>IF(Table6[[#This Row],[Certification No.]]&lt;&gt;"",Table6[[#This Row],[Certification No.]],"")</f>
        <v>240902701</v>
      </c>
      <c r="I72" t="str">
        <f>IF(Table6[[#This Row],[Product category]]&lt;&gt;"",Table6[[#This Row],[Product category]],"")</f>
        <v>UV</v>
      </c>
      <c r="J72" t="str">
        <f>IF(Table6[[#This Row],[Type of certificate]]&lt;&gt;"",Table6[[#This Row],[Type of certificate]],"")</f>
        <v>WRAS</v>
      </c>
      <c r="K72" t="str">
        <f>IF(Table6[[#This Row],[Content of Certificate]]&lt;&gt;"",Table6[[#This Row],[Content of Certificate]],"")</f>
        <v>V90, V100, V110, V120, V130, V140, V150, V160, V170, V180, V190, V200,
V220, V250 &amp; V290 ULTRAVIOLET DISINFECTION UNITS</v>
      </c>
      <c r="L72" t="str">
        <f>IF(Table6[[#This Row],[Applicable in following countries and continents]]&lt;&gt;"",Table6[[#This Row],[Applicable in following countries and continents]],"")</f>
        <v>United Kingdom</v>
      </c>
    </row>
    <row r="73" spans="2:12" x14ac:dyDescent="0.25">
      <c r="B73" s="13">
        <f>IF(Table6[[#This Row],[Expiration date of certificate is]]&lt;&gt;"",Table6[[#This Row],[Expiration date of certificate is]],"")</f>
        <v>47405</v>
      </c>
      <c r="C73" s="13" t="str">
        <f>IF(Table6[[#This Row],[Renewal certificate requested?]]&lt;&gt;"",Table6[[#This Row],[Renewal certificate requested?]],"")</f>
        <v>No</v>
      </c>
      <c r="D73" s="4" t="str">
        <f>IF(Table6[[#This Row],[Download the PDF of the certificate here]]&lt;&gt;"",
HYPERLINK(Table6[[#This Row],[Download the PDF of the certificate here]],"Link"),"")</f>
        <v>Link</v>
      </c>
      <c r="E73" t="str">
        <f>IF(Table6[[#This Row],[Certificate Owner]]&lt;&gt;"",Table6[[#This Row],[Certificate Owner]],"")</f>
        <v>Supplier Certifcate</v>
      </c>
      <c r="F73" t="str">
        <f>IF(Table6[[#This Row],[Responsible Company]]&lt;&gt;"",Table6[[#This Row],[Responsible Company]],"")</f>
        <v>PWG N.V.</v>
      </c>
      <c r="G73" s="35" t="str">
        <f>IF(Table6[[#This Row],[Index Number/Title]]&lt;&gt;"",Table6[[#This Row],[Index Number/Title]],"")</f>
        <v>Valves Runxin K5-K9, K1</v>
      </c>
      <c r="H73" s="19" t="str">
        <f>IF(Table6[[#This Row],[Certification No.]]&lt;&gt;"",Table6[[#This Row],[Certification No.]],"")</f>
        <v>24 ACC LY 227</v>
      </c>
      <c r="I73" t="str">
        <f>IF(Table6[[#This Row],[Product category]]&lt;&gt;"",Table6[[#This Row],[Product category]],"")</f>
        <v>Valve - Runxin</v>
      </c>
      <c r="J73" t="str">
        <f>IF(Table6[[#This Row],[Type of certificate]]&lt;&gt;"",Table6[[#This Row],[Type of certificate]],"")</f>
        <v>ACS</v>
      </c>
      <c r="K73" t="str">
        <f>IF(Table6[[#This Row],[Content of Certificate]]&lt;&gt;"",Table6[[#This Row],[Content of Certificate]],"")</f>
        <v>vanne K5XYY
vanne K6XYY
vanne K7XYY
vanne K8XYY
vanne K9XYY
vanne K1ZXYY
+ by-pass K70 + crépine et tube plongeur</v>
      </c>
      <c r="L73" t="str">
        <f>IF(Table6[[#This Row],[Applicable in following countries and continents]]&lt;&gt;"",Table6[[#This Row],[Applicable in following countries and continents]],"")</f>
        <v>France</v>
      </c>
    </row>
    <row r="74" spans="2:12" x14ac:dyDescent="0.25">
      <c r="B74" s="13">
        <f>IF(Table6[[#This Row],[Expiration date of certificate is]]&lt;&gt;"",Table6[[#This Row],[Expiration date of certificate is]],"")</f>
        <v>47426</v>
      </c>
      <c r="C74" s="13" t="str">
        <f>IF(Table6[[#This Row],[Renewal certificate requested?]]&lt;&gt;"",Table6[[#This Row],[Renewal certificate requested?]],"")</f>
        <v>No</v>
      </c>
      <c r="D74" s="4" t="str">
        <f>IF(Table6[[#This Row],[Download the PDF of the certificate here]]&lt;&gt;"",
HYPERLINK(Table6[[#This Row],[Download the PDF of the certificate here]],"Link"),"")</f>
        <v>Link</v>
      </c>
      <c r="E74" t="str">
        <f>IF(Table6[[#This Row],[Certificate Owner]]&lt;&gt;"",Table6[[#This Row],[Certificate Owner]],"")</f>
        <v>Supplier Certifcate</v>
      </c>
      <c r="F74" t="str">
        <f>IF(Table6[[#This Row],[Responsible Company]]&lt;&gt;"",Table6[[#This Row],[Responsible Company]],"")</f>
        <v>PWG France</v>
      </c>
      <c r="G74" t="str">
        <f>IF(Table6[[#This Row],[Index Number/Title]]&lt;&gt;"",Table6[[#This Row],[Index Number/Title]],"")</f>
        <v>Water meter DHM DN15 - DN50</v>
      </c>
      <c r="H74" s="19" t="str">
        <f>IF(Table6[[#This Row],[Certification No.]]&lt;&gt;"",Table6[[#This Row],[Certification No.]],"")</f>
        <v>24 ACC NY 509</v>
      </c>
      <c r="I74" t="str">
        <f>IF(Table6[[#This Row],[Product category]]&lt;&gt;"",Table6[[#This Row],[Product category]],"")</f>
        <v>Other</v>
      </c>
      <c r="J74" t="str">
        <f>IF(Table6[[#This Row],[Type of certificate]]&lt;&gt;"",Table6[[#This Row],[Type of certificate]],"")</f>
        <v>ACS</v>
      </c>
      <c r="K74" t="str">
        <f>IF(Table6[[#This Row],[Content of Certificate]]&lt;&gt;"",Table6[[#This Row],[Content of Certificate]],"")</f>
        <v>COMPTEURS JETS MULTIPLES CADRAN SEC ORIENTABLE - DH METERING
Compteurs DHM1000 DN15 à DN50 - LXSG 15E à 50E
Compteurs DHM2000 DN15 à DN50</v>
      </c>
      <c r="L74" t="str">
        <f>IF(Table6[[#This Row],[Applicable in following countries and continents]]&lt;&gt;"",Table6[[#This Row],[Applicable in following countries and continents]],"")</f>
        <v>France</v>
      </c>
    </row>
    <row r="75" spans="2:12" x14ac:dyDescent="0.25">
      <c r="B75" s="13">
        <f>IF(Table6[[#This Row],[Expiration date of certificate is]]&lt;&gt;"",Table6[[#This Row],[Expiration date of certificate is]],"")</f>
        <v>47513</v>
      </c>
      <c r="C75" s="13" t="str">
        <f>IF(Table6[[#This Row],[Renewal certificate requested?]]&lt;&gt;"",Table6[[#This Row],[Renewal certificate requested?]],"")</f>
        <v>No</v>
      </c>
      <c r="D75" s="4" t="str">
        <f>IF(Table6[[#This Row],[Download the PDF of the certificate here]]&lt;&gt;"",
HYPERLINK(Table6[[#This Row],[Download the PDF of the certificate here]],"Link"),"")</f>
        <v>Link</v>
      </c>
      <c r="E75" t="str">
        <f>IF(Table6[[#This Row],[Certificate Owner]]&lt;&gt;"",Table6[[#This Row],[Certificate Owner]],"")</f>
        <v>PWG Certificate</v>
      </c>
      <c r="F75" t="str">
        <f>IF(Table6[[#This Row],[Responsible Company]]&lt;&gt;"",Table6[[#This Row],[Responsible Company]],"")</f>
        <v>Suko NV</v>
      </c>
      <c r="G75" s="35" t="str">
        <f>IF(Table6[[#This Row],[Index Number/Title]]&lt;&gt;"",Table6[[#This Row],[Index Number/Title]],"")</f>
        <v>Softeners Clack 3/4” and 1” Plastic</v>
      </c>
      <c r="H75" s="19" t="str">
        <f>IF(Table6[[#This Row],[Certification No.]]&lt;&gt;"",Table6[[#This Row],[Certification No.]],"")</f>
        <v>482/2021 Swedish Type Approval 1911</v>
      </c>
      <c r="I75" t="str">
        <f>IF(Table6[[#This Row],[Product category]]&lt;&gt;"",Table6[[#This Row],[Product category]],"")</f>
        <v>Softeners</v>
      </c>
      <c r="J75" t="str">
        <f>IF(Table6[[#This Row],[Type of certificate]]&lt;&gt;"",Table6[[#This Row],[Type of certificate]],"")</f>
        <v>Swedish type approval (rise)</v>
      </c>
      <c r="K75" t="str">
        <f>IF(Table6[[#This Row],[Content of Certificate]]&lt;&gt;"",Table6[[#This Row],[Content of Certificate]],"")</f>
        <v>Softeners Clack 3/4” and 1” Plastic</v>
      </c>
      <c r="L75" t="str">
        <f>IF(Table6[[#This Row],[Applicable in following countries and continents]]&lt;&gt;"",Table6[[#This Row],[Applicable in following countries and continents]],"")</f>
        <v>Sweden; Denmark; Norway</v>
      </c>
    </row>
    <row r="76" spans="2:12" x14ac:dyDescent="0.25">
      <c r="B76" s="13">
        <f>IF(Table6[[#This Row],[Expiration date of certificate is]]&lt;&gt;"",Table6[[#This Row],[Expiration date of certificate is]],"")</f>
        <v>47576</v>
      </c>
      <c r="C76" s="13" t="str">
        <f>IF(Table6[[#This Row],[Renewal certificate requested?]]&lt;&gt;"",Table6[[#This Row],[Renewal certificate requested?]],"")</f>
        <v>No</v>
      </c>
      <c r="D76" s="4" t="str">
        <f>IF(Table6[[#This Row],[Download the PDF of the certificate here]]&lt;&gt;"",
HYPERLINK(Table6[[#This Row],[Download the PDF of the certificate here]],"Link"),"")</f>
        <v>Link</v>
      </c>
      <c r="E76" t="str">
        <f>IF(Table6[[#This Row],[Certificate Owner]]&lt;&gt;"",Table6[[#This Row],[Certificate Owner]],"")</f>
        <v>Supplier Certifcate</v>
      </c>
      <c r="F76" t="str">
        <f>IF(Table6[[#This Row],[Responsible Company]]&lt;&gt;"",Table6[[#This Row],[Responsible Company]],"")</f>
        <v>PWG N.V.</v>
      </c>
      <c r="G76" s="35" t="str">
        <f>IF(Table6[[#This Row],[Index Number/Title]]&lt;&gt;"",Table6[[#This Row],[Index Number/Title]],"")</f>
        <v>Valves Runxin Control valve for water treatment systems</v>
      </c>
      <c r="H76" s="19" t="str">
        <f>IF(Table6[[#This Row],[Certification No.]]&lt;&gt;"",Table6[[#This Row],[Certification No.]],"")</f>
        <v>ICR/VC/HL250401</v>
      </c>
      <c r="I76" t="str">
        <f>IF(Table6[[#This Row],[Product category]]&lt;&gt;"",Table6[[#This Row],[Product category]],"")</f>
        <v>Valve - Runxin</v>
      </c>
      <c r="J76" t="str">
        <f>IF(Table6[[#This Row],[Type of certificate]]&lt;&gt;"",Table6[[#This Row],[Type of certificate]],"")</f>
        <v>CE</v>
      </c>
      <c r="K76" t="str">
        <f>IF(Table6[[#This Row],[Content of Certificate]]&lt;&gt;"",Table6[[#This Row],[Content of Certificate]],"")</f>
        <v>LVD [2014/35/EU]
EMC [2014/30/EU]
EN 60730-1:2016+A11:2024
EN IEC 60730-2-8:2020+A1:2021
EN IEC 55014-1:2021
EN IEC 55014-2:2021
EN IEC 61000-3-2:2019+A1:2021+A2:2024
EN 61000-3-3:2013+A1:2019+A2:2021</v>
      </c>
      <c r="L76" t="str">
        <f>IF(Table6[[#This Row],[Applicable in following countries and continents]]&lt;&gt;"",Table6[[#This Row],[Applicable in following countries and continents]],"")</f>
        <v>European Union</v>
      </c>
    </row>
    <row r="77" spans="2:12" x14ac:dyDescent="0.25">
      <c r="B77" s="13">
        <f>IF(Table6[[#This Row],[Expiration date of certificate is]]&lt;&gt;"",Table6[[#This Row],[Expiration date of certificate is]],"")</f>
        <v>47576</v>
      </c>
      <c r="C77" s="13" t="str">
        <f>IF(Table6[[#This Row],[Renewal certificate requested?]]&lt;&gt;"",Table6[[#This Row],[Renewal certificate requested?]],"")</f>
        <v>No</v>
      </c>
      <c r="D77" s="4" t="str">
        <f>IF(Table6[[#This Row],[Download the PDF of the certificate here]]&lt;&gt;"",
HYPERLINK(Table6[[#This Row],[Download the PDF of the certificate here]],"Link"),"")</f>
        <v>Link</v>
      </c>
      <c r="E77" t="str">
        <f>IF(Table6[[#This Row],[Certificate Owner]]&lt;&gt;"",Table6[[#This Row],[Certificate Owner]],"")</f>
        <v>Supplier Certifcate</v>
      </c>
      <c r="F77" t="str">
        <f>IF(Table6[[#This Row],[Responsible Company]]&lt;&gt;"",Table6[[#This Row],[Responsible Company]],"")</f>
        <v>PWG N.V.</v>
      </c>
      <c r="G77" s="35" t="str">
        <f>IF(Table6[[#This Row],[Index Number/Title]]&lt;&gt;"",Table6[[#This Row],[Index Number/Title]],"")</f>
        <v>Valves Runxin Control valve for water treatment systems</v>
      </c>
      <c r="H77" s="19" t="str">
        <f>IF(Table6[[#This Row],[Certification No.]]&lt;&gt;"",Table6[[#This Row],[Certification No.]],"")</f>
        <v>ICR/VC/HL250402</v>
      </c>
      <c r="I77" t="str">
        <f>IF(Table6[[#This Row],[Product category]]&lt;&gt;"",Table6[[#This Row],[Product category]],"")</f>
        <v>Valve - Runxin</v>
      </c>
      <c r="J77" t="str">
        <f>IF(Table6[[#This Row],[Type of certificate]]&lt;&gt;"",Table6[[#This Row],[Type of certificate]],"")</f>
        <v>CE</v>
      </c>
      <c r="K77" t="str">
        <f>IF(Table6[[#This Row],[Content of Certificate]]&lt;&gt;"",Table6[[#This Row],[Content of Certificate]],"")</f>
        <v>RoHS [2011/65/EU]
EN IEC 63000:2018</v>
      </c>
      <c r="L77" t="str">
        <f>IF(Table6[[#This Row],[Applicable in following countries and continents]]&lt;&gt;"",Table6[[#This Row],[Applicable in following countries and continents]],"")</f>
        <v>European Union</v>
      </c>
    </row>
    <row r="78" spans="2:12" x14ac:dyDescent="0.25">
      <c r="B78" s="13">
        <f>IF(Table6[[#This Row],[Expiration date of certificate is]]&lt;&gt;"",Table6[[#This Row],[Expiration date of certificate is]],"")</f>
        <v>47657</v>
      </c>
      <c r="C78" s="13" t="str">
        <f>IF(Table6[[#This Row],[Renewal certificate requested?]]&lt;&gt;"",Table6[[#This Row],[Renewal certificate requested?]],"")</f>
        <v>No</v>
      </c>
      <c r="D78" s="4" t="str">
        <f>IF(Table6[[#This Row],[Download the PDF of the certificate here]]&lt;&gt;"",
HYPERLINK(Table6[[#This Row],[Download the PDF of the certificate here]],"Link"),"")</f>
        <v>Link</v>
      </c>
      <c r="E78" t="str">
        <f>IF(Table6[[#This Row],[Certificate Owner]]&lt;&gt;"",Table6[[#This Row],[Certificate Owner]],"")</f>
        <v>Supplier Certifcate</v>
      </c>
      <c r="F78" t="str">
        <f>IF(Table6[[#This Row],[Responsible Company]]&lt;&gt;"",Table6[[#This Row],[Responsible Company]],"")</f>
        <v>PWG France</v>
      </c>
      <c r="G78" s="35" t="str">
        <f>IF(Table6[[#This Row],[Index Number/Title]]&lt;&gt;"",Table6[[#This Row],[Index Number/Title]],"")</f>
        <v>Adoucisseur Canature CS1 CS2 CS3 etc.</v>
      </c>
      <c r="H78" s="19" t="str">
        <f>IF(Table6[[#This Row],[Certification No.]]&lt;&gt;"",Table6[[#This Row],[Certification No.]],"")</f>
        <v>25 ACC NY 329</v>
      </c>
      <c r="I78" t="str">
        <f>IF(Table6[[#This Row],[Product category]]&lt;&gt;"",Table6[[#This Row],[Product category]],"")</f>
        <v>Softeners</v>
      </c>
      <c r="J78" t="str">
        <f>IF(Table6[[#This Row],[Type of certificate]]&lt;&gt;"",Table6[[#This Row],[Type of certificate]],"")</f>
        <v>ACS</v>
      </c>
      <c r="K78" t="str">
        <f>IF(Table6[[#This Row],[Content of Certificate]]&lt;&gt;"",Table6[[#This Row],[Content of Certificate]],"")</f>
        <v>CS1 CS2 CS3 etc.</v>
      </c>
      <c r="L78" t="str">
        <f>IF(Table6[[#This Row],[Applicable in following countries and continents]]&lt;&gt;"",Table6[[#This Row],[Applicable in following countries and continents]],"")</f>
        <v>France</v>
      </c>
    </row>
    <row r="79" spans="2:12" x14ac:dyDescent="0.25">
      <c r="B79" s="13">
        <f>IF(Table6[[#This Row],[Expiration date of certificate is]]&lt;&gt;"",Table6[[#This Row],[Expiration date of certificate is]],"")</f>
        <v>47657</v>
      </c>
      <c r="C79" s="13" t="str">
        <f>IF(Table6[[#This Row],[Renewal certificate requested?]]&lt;&gt;"",Table6[[#This Row],[Renewal certificate requested?]],"")</f>
        <v>No</v>
      </c>
      <c r="D79" s="4" t="str">
        <f>IF(Table6[[#This Row],[Download the PDF of the certificate here]]&lt;&gt;"",
HYPERLINK(Table6[[#This Row],[Download the PDF of the certificate here]],"Link"),"")</f>
        <v>Link</v>
      </c>
      <c r="E79" t="str">
        <f>IF(Table6[[#This Row],[Certificate Owner]]&lt;&gt;"",Table6[[#This Row],[Certificate Owner]],"")</f>
        <v>PWG Certificate</v>
      </c>
      <c r="F79" t="str">
        <f>IF(Table6[[#This Row],[Responsible Company]]&lt;&gt;"",Table6[[#This Row],[Responsible Company]],"")</f>
        <v>PWG France</v>
      </c>
      <c r="G79" t="str">
        <f>IF(Table6[[#This Row],[Index Number/Title]]&lt;&gt;"",Table6[[#This Row],[Index Number/Title]],"")</f>
        <v>Softeners Laugil XP10</v>
      </c>
      <c r="H79" s="19" t="str">
        <f>IF(Table6[[#This Row],[Certification No.]]&lt;&gt;"",Table6[[#This Row],[Certification No.]],"")</f>
        <v>26 ACC LY 034</v>
      </c>
      <c r="I79" t="str">
        <f>IF(Table6[[#This Row],[Product category]]&lt;&gt;"",Table6[[#This Row],[Product category]],"")</f>
        <v>Softeners</v>
      </c>
      <c r="J79" t="str">
        <f>IF(Table6[[#This Row],[Type of certificate]]&lt;&gt;"",Table6[[#This Row],[Type of certificate]],"")</f>
        <v>ACS</v>
      </c>
      <c r="K79" t="str">
        <f>IF(Table6[[#This Row],[Content of Certificate]]&lt;&gt;"",Table6[[#This Row],[Content of Certificate]],"")</f>
        <v>TechnoLaugil 20L &amp; 30L
XP10
Compact
Mural
Eco</v>
      </c>
      <c r="L79" t="str">
        <f>IF(Table6[[#This Row],[Applicable in following countries and continents]]&lt;&gt;"",Table6[[#This Row],[Applicable in following countries and continents]],"")</f>
        <v>France</v>
      </c>
    </row>
    <row r="80" spans="2:12" x14ac:dyDescent="0.25">
      <c r="B80" s="13">
        <f>IF(Table6[[#This Row],[Expiration date of certificate is]]&lt;&gt;"",Table6[[#This Row],[Expiration date of certificate is]],"")</f>
        <v>47699</v>
      </c>
      <c r="C80" s="13" t="str">
        <f>IF(Table6[[#This Row],[Renewal certificate requested?]]&lt;&gt;"",Table6[[#This Row],[Renewal certificate requested?]],"")</f>
        <v>No</v>
      </c>
      <c r="D80" s="4" t="str">
        <f>IF(Table6[[#This Row],[Download the PDF of the certificate here]]&lt;&gt;"",
HYPERLINK(Table6[[#This Row],[Download the PDF of the certificate here]],"Link"),"")</f>
        <v>Link</v>
      </c>
      <c r="E80" t="str">
        <f>IF(Table6[[#This Row],[Certificate Owner]]&lt;&gt;"",Table6[[#This Row],[Certificate Owner]],"")</f>
        <v>PWG Certificate</v>
      </c>
      <c r="F80" t="str">
        <f>IF(Table6[[#This Row],[Responsible Company]]&lt;&gt;"",Table6[[#This Row],[Responsible Company]],"")</f>
        <v>PWG</v>
      </c>
      <c r="G80" t="str">
        <f>IF(Table6[[#This Row],[Index Number/Title]]&lt;&gt;"",Table6[[#This Row],[Index Number/Title]],"")</f>
        <v>Valves Easymixing 1,25 ; 1,5 ; 2In</v>
      </c>
      <c r="H80" s="19" t="str">
        <f>IF(Table6[[#This Row],[Certification No.]]&lt;&gt;"",Table6[[#This Row],[Certification No.]],"")</f>
        <v>25 ACC NY 438</v>
      </c>
      <c r="I80" t="str">
        <f>IF(Table6[[#This Row],[Product category]]&lt;&gt;"",Table6[[#This Row],[Product category]],"")</f>
        <v>Valves - Others</v>
      </c>
      <c r="J80" t="str">
        <f>IF(Table6[[#This Row],[Type of certificate]]&lt;&gt;"",Table6[[#This Row],[Type of certificate]],"")</f>
        <v>ACS</v>
      </c>
      <c r="K80" t="str">
        <f>IF(Table6[[#This Row],[Content of Certificate]]&lt;&gt;"",Table6[[#This Row],[Content of Certificate]],"")</f>
        <v>VANNES DE MELANGE ET DE CEPAGE PROPORTIONNELLE - PWG
Références / References : (3 articles)
3913000020 - Vanne de mélange DN32 G1.5" AG
3913000021 - Vanne de cépage proportionnelle Easymixing DN32- 1.25"
3913000022 - Vanne de cépage proportionnelle Easymixing DN50-2"</v>
      </c>
      <c r="L80" t="str">
        <f>IF(Table6[[#This Row],[Applicable in following countries and continents]]&lt;&gt;"",Table6[[#This Row],[Applicable in following countries and continents]],"")</f>
        <v>France</v>
      </c>
    </row>
    <row r="81" spans="2:12" x14ac:dyDescent="0.25">
      <c r="B81" s="13">
        <f>IF(Table6[[#This Row],[Expiration date of certificate is]]&lt;&gt;"",Table6[[#This Row],[Expiration date of certificate is]],"")</f>
        <v>47712</v>
      </c>
      <c r="C81" s="13" t="str">
        <f>IF(Table6[[#This Row],[Renewal certificate requested?]]&lt;&gt;"",Table6[[#This Row],[Renewal certificate requested?]],"")</f>
        <v>No</v>
      </c>
      <c r="D81" s="4" t="str">
        <f>IF(Table6[[#This Row],[Download the PDF of the certificate here]]&lt;&gt;"",
HYPERLINK(Table6[[#This Row],[Download the PDF of the certificate here]],"Link"),"")</f>
        <v>Link</v>
      </c>
      <c r="E81" t="str">
        <f>IF(Table6[[#This Row],[Certificate Owner]]&lt;&gt;"",Table6[[#This Row],[Certificate Owner]],"")</f>
        <v>Supplier Certifcate</v>
      </c>
      <c r="F81" t="str">
        <f>IF(Table6[[#This Row],[Responsible Company]]&lt;&gt;"",Table6[[#This Row],[Responsible Company]],"")</f>
        <v>PWG France</v>
      </c>
      <c r="G81" t="str">
        <f>IF(Table6[[#This Row],[Index Number/Title]]&lt;&gt;"",Table6[[#This Row],[Index Number/Title]],"")</f>
        <v>Filters Officine Rigamonti SPA Arion</v>
      </c>
      <c r="H81" s="19" t="str">
        <f>IF(Table6[[#This Row],[Certification No.]]&lt;&gt;"",Table6[[#This Row],[Certification No.]],"")</f>
        <v>25 ACC LY 671</v>
      </c>
      <c r="I81" t="str">
        <f>IF(Table6[[#This Row],[Product category]]&lt;&gt;"",Table6[[#This Row],[Product category]],"")</f>
        <v>Filters and components</v>
      </c>
      <c r="J81" t="str">
        <f>IF(Table6[[#This Row],[Type of certificate]]&lt;&gt;"",Table6[[#This Row],[Type of certificate]],"")</f>
        <v>ACS</v>
      </c>
      <c r="K81" t="str">
        <f>IF(Table6[[#This Row],[Content of Certificate]]&lt;&gt;"",Table6[[#This Row],[Content of Certificate]],"")</f>
        <v/>
      </c>
      <c r="L81" t="str">
        <f>IF(Table6[[#This Row],[Applicable in following countries and continents]]&lt;&gt;"",Table6[[#This Row],[Applicable in following countries and continents]],"")</f>
        <v>France</v>
      </c>
    </row>
    <row r="82" spans="2:12" x14ac:dyDescent="0.25">
      <c r="B82" s="13">
        <f>IF(Table6[[#This Row],[Expiration date of certificate is]]&lt;&gt;"",Table6[[#This Row],[Expiration date of certificate is]],"")</f>
        <v>47779</v>
      </c>
      <c r="C82" s="13" t="str">
        <f>IF(Table6[[#This Row],[Renewal certificate requested?]]&lt;&gt;"",Table6[[#This Row],[Renewal certificate requested?]],"")</f>
        <v>No</v>
      </c>
      <c r="D82" s="4" t="str">
        <f>IF(Table6[[#This Row],[Download the PDF of the certificate here]]&lt;&gt;"",
HYPERLINK(Table6[[#This Row],[Download the PDF of the certificate here]],"Link"),"")</f>
        <v>Link</v>
      </c>
      <c r="E82" t="str">
        <f>IF(Table6[[#This Row],[Certificate Owner]]&lt;&gt;"",Table6[[#This Row],[Certificate Owner]],"")</f>
        <v>PWG Certificate</v>
      </c>
      <c r="F82" t="str">
        <f>IF(Table6[[#This Row],[Responsible Company]]&lt;&gt;"",Table6[[#This Row],[Responsible Company]],"")</f>
        <v>Delta Water Engineering N.V.</v>
      </c>
      <c r="G82" s="35" t="str">
        <f>IF(Table6[[#This Row],[Index Number/Title]]&lt;&gt;"",Table6[[#This Row],[Index Number/Title]],"")</f>
        <v>Filters Delta D.O.D. Open drain</v>
      </c>
      <c r="H82" s="19" t="str">
        <f>IF(Table6[[#This Row],[Certification No.]]&lt;&gt;"",Table6[[#This Row],[Certification No.]],"")</f>
        <v>Belg 25/286/32</v>
      </c>
      <c r="I82" t="str">
        <f>IF(Table6[[#This Row],[Product category]]&lt;&gt;"",Table6[[#This Row],[Product category]],"")</f>
        <v>Filters and components</v>
      </c>
      <c r="J82" t="str">
        <f>IF(Table6[[#This Row],[Type of certificate]]&lt;&gt;"",Table6[[#This Row],[Type of certificate]],"")</f>
        <v>BELGAQUA</v>
      </c>
      <c r="K82" t="str">
        <f>IF(Table6[[#This Row],[Content of Certificate]]&lt;&gt;"",Table6[[#This Row],[Content of Certificate]],"")</f>
        <v>Conform volgens EN 1717  
Conforme à la norme EN 1717</v>
      </c>
      <c r="L82" t="str">
        <f>IF(Table6[[#This Row],[Applicable in following countries and continents]]&lt;&gt;"",Table6[[#This Row],[Applicable in following countries and continents]],"")</f>
        <v>European Union</v>
      </c>
    </row>
    <row r="83" spans="2:12" x14ac:dyDescent="0.25">
      <c r="B83" s="13">
        <f>IF(Table6[[#This Row],[Expiration date of certificate is]]&lt;&gt;"",Table6[[#This Row],[Expiration date of certificate is]],"")</f>
        <v>47793</v>
      </c>
      <c r="C83" s="13" t="str">
        <f>IF(Table6[[#This Row],[Renewal certificate requested?]]&lt;&gt;"",Table6[[#This Row],[Renewal certificate requested?]],"")</f>
        <v>No</v>
      </c>
      <c r="D83" s="4" t="str">
        <f>IF(Table6[[#This Row],[Download the PDF of the certificate here]]&lt;&gt;"",
HYPERLINK(Table6[[#This Row],[Download the PDF of the certificate here]],"Link"),"")</f>
        <v>Link</v>
      </c>
      <c r="E83" t="str">
        <f>IF(Table6[[#This Row],[Certificate Owner]]&lt;&gt;"",Table6[[#This Row],[Certificate Owner]],"")</f>
        <v>Supplier Certifcate</v>
      </c>
      <c r="F83" t="str">
        <f>IF(Table6[[#This Row],[Responsible Company]]&lt;&gt;"",Table6[[#This Row],[Responsible Company]],"")</f>
        <v>PWG N.V.</v>
      </c>
      <c r="G83" s="35" t="str">
        <f>IF(Table6[[#This Row],[Index Number/Title]]&lt;&gt;"",Table6[[#This Row],[Index Number/Title]],"")</f>
        <v>Resin Lanxess Lewatit S1567 &amp; S1568</v>
      </c>
      <c r="H83" s="19" t="str">
        <f>IF(Table6[[#This Row],[Certification No.]]&lt;&gt;"",Table6[[#This Row],[Certification No.]],"")</f>
        <v>25 RES NY 001</v>
      </c>
      <c r="I83" t="str">
        <f>IF(Table6[[#This Row],[Product category]]&lt;&gt;"",Table6[[#This Row],[Product category]],"")</f>
        <v>ION exchange resins</v>
      </c>
      <c r="J83" t="str">
        <f>IF(Table6[[#This Row],[Type of certificate]]&lt;&gt;"",Table6[[#This Row],[Type of certificate]],"")</f>
        <v>ACS</v>
      </c>
      <c r="K83" t="str">
        <f>IF(Table6[[#This Row],[Content of Certificate]]&lt;&gt;"",Table6[[#This Row],[Content of Certificate]],"")</f>
        <v>Adoucissement de l'eau potable. S1567 &amp; S1568.</v>
      </c>
      <c r="L83" t="str">
        <f>IF(Table6[[#This Row],[Applicable in following countries and continents]]&lt;&gt;"",Table6[[#This Row],[Applicable in following countries and continents]],"")</f>
        <v>France</v>
      </c>
    </row>
    <row r="84" spans="2:12" x14ac:dyDescent="0.25">
      <c r="B84" s="13">
        <f>IF(Table6[[#This Row],[Expiration date of certificate is]]&lt;&gt;"",Table6[[#This Row],[Expiration date of certificate is]],"")</f>
        <v>47818</v>
      </c>
      <c r="C84" s="13" t="str">
        <f>IF(Table6[[#This Row],[Renewal certificate requested?]]&lt;&gt;"",Table6[[#This Row],[Renewal certificate requested?]],"")</f>
        <v>No</v>
      </c>
      <c r="D84" s="4" t="str">
        <f>IF(Table6[[#This Row],[Download the PDF of the certificate here]]&lt;&gt;"",
HYPERLINK(Table6[[#This Row],[Download the PDF of the certificate here]],"Link"),"")</f>
        <v>Link</v>
      </c>
      <c r="E84" t="str">
        <f>IF(Table6[[#This Row],[Certificate Owner]]&lt;&gt;"",Table6[[#This Row],[Certificate Owner]],"")</f>
        <v>Supplier Certifcate</v>
      </c>
      <c r="F84" t="str">
        <f>IF(Table6[[#This Row],[Responsible Company]]&lt;&gt;"",Table6[[#This Row],[Responsible Company]],"")</f>
        <v>PWG N.V.</v>
      </c>
      <c r="G84" t="str">
        <f>IF(Table6[[#This Row],[Index Number/Title]]&lt;&gt;"",Table6[[#This Row],[Index Number/Title]],"")</f>
        <v>Flexible hoses Fixaflex</v>
      </c>
      <c r="H84" s="19" t="str">
        <f>IF(Table6[[#This Row],[Certification No.]]&lt;&gt;"",Table6[[#This Row],[Certification No.]],"")</f>
        <v>DW-0304DQ0877</v>
      </c>
      <c r="I84" t="str">
        <f>IF(Table6[[#This Row],[Product category]]&lt;&gt;"",Table6[[#This Row],[Product category]],"")</f>
        <v>Other</v>
      </c>
      <c r="J84" t="str">
        <f>IF(Table6[[#This Row],[Type of certificate]]&lt;&gt;"",Table6[[#This Row],[Type of certificate]],"")</f>
        <v>DVGW</v>
      </c>
      <c r="K84" t="str">
        <f>IF(Table6[[#This Row],[Content of Certificate]]&lt;&gt;"",Table6[[#This Row],[Content of Certificate]],"")</f>
        <v>Flexible hoses. Silicone 45 Inox (DN13 / DN 20 / DN 25 / DN 32)</v>
      </c>
      <c r="L84" t="str">
        <f>IF(Table6[[#This Row],[Applicable in following countries and continents]]&lt;&gt;"",Table6[[#This Row],[Applicable in following countries and continents]],"")</f>
        <v>Germany</v>
      </c>
    </row>
    <row r="85" spans="2:12" x14ac:dyDescent="0.25">
      <c r="B85" s="13">
        <f>IF(Table6[[#This Row],[Expiration date of certificate is]]&lt;&gt;"",Table6[[#This Row],[Expiration date of certificate is]],"")</f>
        <v>47818</v>
      </c>
      <c r="C85" s="13" t="str">
        <f>IF(Table6[[#This Row],[Renewal certificate requested?]]&lt;&gt;"",Table6[[#This Row],[Renewal certificate requested?]],"")</f>
        <v>No</v>
      </c>
      <c r="D85" s="27" t="str">
        <f>IF(Table6[[#This Row],[Download the PDF of the certificate here]]&lt;&gt;"",
HYPERLINK(Table6[[#This Row],[Download the PDF of the certificate here]],"Link"),"")</f>
        <v>Link</v>
      </c>
      <c r="E85" t="str">
        <f>IF(Table6[[#This Row],[Certificate Owner]]&lt;&gt;"",Table6[[#This Row],[Certificate Owner]],"")</f>
        <v>Supplier Certifcate</v>
      </c>
      <c r="F85" t="str">
        <f>IF(Table6[[#This Row],[Responsible Company]]&lt;&gt;"",Table6[[#This Row],[Responsible Company]],"")</f>
        <v>PWG N.V.</v>
      </c>
      <c r="G85" s="35" t="str">
        <f>IF(Table6[[#This Row],[Index Number/Title]]&lt;&gt;"",Table6[[#This Row],[Index Number/Title]],"")</f>
        <v>Flexible hoses Fixaflex</v>
      </c>
      <c r="H85" s="19" t="str">
        <f>IF(Table6[[#This Row],[Certification No.]]&lt;&gt;"",Table6[[#This Row],[Certification No.]],"")</f>
        <v>DW-0304DQ0875</v>
      </c>
      <c r="I85" t="str">
        <f>IF(Table6[[#This Row],[Product category]]&lt;&gt;"",Table6[[#This Row],[Product category]],"")</f>
        <v>Other</v>
      </c>
      <c r="J85" t="str">
        <f>IF(Table6[[#This Row],[Type of certificate]]&lt;&gt;"",Table6[[#This Row],[Type of certificate]],"")</f>
        <v>DVGW</v>
      </c>
      <c r="K85" t="str">
        <f>IF(Table6[[#This Row],[Content of Certificate]]&lt;&gt;"",Table6[[#This Row],[Content of Certificate]],"")</f>
        <v>Flexible hoses. Silicone 45 Inox (DN 8 / DN 10)</v>
      </c>
      <c r="L85" t="str">
        <f>IF(Table6[[#This Row],[Applicable in following countries and continents]]&lt;&gt;"",Table6[[#This Row],[Applicable in following countries and continents]],"")</f>
        <v>Germany</v>
      </c>
    </row>
    <row r="86" spans="2:12" x14ac:dyDescent="0.25">
      <c r="B86" s="13">
        <f>IF(Table6[[#This Row],[Expiration date of certificate is]]&lt;&gt;"",Table6[[#This Row],[Expiration date of certificate is]],"")</f>
        <v>47847</v>
      </c>
      <c r="C86" s="13" t="str">
        <f>IF(Table6[[#This Row],[Renewal certificate requested?]]&lt;&gt;"",Table6[[#This Row],[Renewal certificate requested?]],"")</f>
        <v/>
      </c>
      <c r="D86" s="27" t="str">
        <f>IF(Table6[[#This Row],[Download the PDF of the certificate here]]&lt;&gt;"",
HYPERLINK(Table6[[#This Row],[Download the PDF of the certificate here]],"Link"),"")</f>
        <v>Link</v>
      </c>
      <c r="E86" t="str">
        <f>IF(Table6[[#This Row],[Certificate Owner]]&lt;&gt;"",Table6[[#This Row],[Certificate Owner]],"")</f>
        <v>PWG Certificate</v>
      </c>
      <c r="F86" t="str">
        <f>IF(Table6[[#This Row],[Responsible Company]]&lt;&gt;"",Table6[[#This Row],[Responsible Company]],"")</f>
        <v>PWG N.V.</v>
      </c>
      <c r="G86" s="35" t="str">
        <f>IF(Table6[[#This Row],[Index Number/Title]]&lt;&gt;"",Table6[[#This Row],[Index Number/Title]],"")</f>
        <v>Filter 10In Spun. PP Cold Water.</v>
      </c>
      <c r="H86" s="19" t="str">
        <f>IF(Table6[[#This Row],[Certification No.]]&lt;&gt;"",Table6[[#This Row],[Certification No.]],"")</f>
        <v>25 MAT LY 277</v>
      </c>
      <c r="I86" t="str">
        <f>IF(Table6[[#This Row],[Product category]]&lt;&gt;"",Table6[[#This Row],[Product category]],"")</f>
        <v>Filters and components</v>
      </c>
      <c r="J86" t="str">
        <f>IF(Table6[[#This Row],[Type of certificate]]&lt;&gt;"",Table6[[#This Row],[Type of certificate]],"")</f>
        <v>ACS</v>
      </c>
      <c r="K86" t="str">
        <f>IF(Table6[[#This Row],[Content of Certificate]]&lt;&gt;"",Table6[[#This Row],[Content of Certificate]],"")</f>
        <v>Filter 10In Spun. PP Cold Water.</v>
      </c>
      <c r="L86" t="str">
        <f>IF(Table6[[#This Row],[Applicable in following countries and continents]]&lt;&gt;"",Table6[[#This Row],[Applicable in following countries and continents]],"")</f>
        <v>France</v>
      </c>
    </row>
    <row r="87" spans="2:12" x14ac:dyDescent="0.25">
      <c r="B87" s="13">
        <f>IF(Table6[[#This Row],[Expiration date of certificate is]]&lt;&gt;"",Table6[[#This Row],[Expiration date of certificate is]],"")</f>
        <v>47848</v>
      </c>
      <c r="C87" s="13" t="str">
        <f>IF(Table6[[#This Row],[Renewal certificate requested?]]&lt;&gt;"",Table6[[#This Row],[Renewal certificate requested?]],"")</f>
        <v>No</v>
      </c>
      <c r="D87" s="4" t="str">
        <f>IF(Table6[[#This Row],[Download the PDF of the certificate here]]&lt;&gt;"",
HYPERLINK(Table6[[#This Row],[Download the PDF of the certificate here]],"Link"),"")</f>
        <v>Link</v>
      </c>
      <c r="E87" t="str">
        <f>IF(Table6[[#This Row],[Certificate Owner]]&lt;&gt;"",Table6[[#This Row],[Certificate Owner]],"")</f>
        <v>Supplier Certifcate</v>
      </c>
      <c r="F87" t="str">
        <f>IF(Table6[[#This Row],[Responsible Company]]&lt;&gt;"",Table6[[#This Row],[Responsible Company]],"")</f>
        <v>PWG N.V.</v>
      </c>
      <c r="G87" s="35" t="str">
        <f>IF(Table6[[#This Row],[Index Number/Title]]&lt;&gt;"",Table6[[#This Row],[Index Number/Title]],"")</f>
        <v>Resine Sunresin Seplite LSF978</v>
      </c>
      <c r="H87" s="19" t="str">
        <f>IF(Table6[[#This Row],[Certification No.]]&lt;&gt;"",Table6[[#This Row],[Certification No.]],"")</f>
        <v>21 RES LY 005</v>
      </c>
      <c r="I87" t="str">
        <f>IF(Table6[[#This Row],[Product category]]&lt;&gt;"",Table6[[#This Row],[Product category]],"")</f>
        <v>ION exchange resins</v>
      </c>
      <c r="J87" t="str">
        <f>IF(Table6[[#This Row],[Type of certificate]]&lt;&gt;"",Table6[[#This Row],[Type of certificate]],"")</f>
        <v>ACS</v>
      </c>
      <c r="K87" t="str">
        <f>IF(Table6[[#This Row],[Content of Certificate]]&lt;&gt;"",Table6[[#This Row],[Content of Certificate]],"")</f>
        <v>Seplite LSF978</v>
      </c>
      <c r="L87" t="str">
        <f>IF(Table6[[#This Row],[Applicable in following countries and continents]]&lt;&gt;"",Table6[[#This Row],[Applicable in following countries and continents]],"")</f>
        <v>France</v>
      </c>
    </row>
    <row r="88" spans="2:12" x14ac:dyDescent="0.25">
      <c r="B88" s="13">
        <f>IF(Table6[[#This Row],[Expiration date of certificate is]]&lt;&gt;"",Table6[[#This Row],[Expiration date of certificate is]],"")</f>
        <v>47848</v>
      </c>
      <c r="C88" s="13" t="str">
        <f>IF(Table6[[#This Row],[Renewal certificate requested?]]&lt;&gt;"",Table6[[#This Row],[Renewal certificate requested?]],"")</f>
        <v>No</v>
      </c>
      <c r="D88" s="27" t="str">
        <f>IF(Table6[[#This Row],[Download the PDF of the certificate here]]&lt;&gt;"",
HYPERLINK(Table6[[#This Row],[Download the PDF of the certificate here]],"Link"),"")</f>
        <v>Link</v>
      </c>
      <c r="E88" t="str">
        <f>IF(Table6[[#This Row],[Certificate Owner]]&lt;&gt;"",Table6[[#This Row],[Certificate Owner]],"")</f>
        <v>Supplier Certifcate</v>
      </c>
      <c r="F88" t="str">
        <f>IF(Table6[[#This Row],[Responsible Company]]&lt;&gt;"",Table6[[#This Row],[Responsible Company]],"")</f>
        <v>PWG N.V.</v>
      </c>
      <c r="G88" t="str">
        <f>IF(Table6[[#This Row],[Index Number/Title]]&lt;&gt;"",Table6[[#This Row],[Index Number/Title]],"")</f>
        <v>Resine Sunresin Seplite Monojet LSF9780</v>
      </c>
      <c r="H88" s="19" t="str">
        <f>IF(Table6[[#This Row],[Certification No.]]&lt;&gt;"",Table6[[#This Row],[Certification No.]],"")</f>
        <v>21 RES LY 004</v>
      </c>
      <c r="I88" t="str">
        <f>IF(Table6[[#This Row],[Product category]]&lt;&gt;"",Table6[[#This Row],[Product category]],"")</f>
        <v>ION exchange resins</v>
      </c>
      <c r="J88" t="str">
        <f>IF(Table6[[#This Row],[Type of certificate]]&lt;&gt;"",Table6[[#This Row],[Type of certificate]],"")</f>
        <v>ACS</v>
      </c>
      <c r="K88" t="str">
        <f>IF(Table6[[#This Row],[Content of Certificate]]&lt;&gt;"",Table6[[#This Row],[Content of Certificate]],"")</f>
        <v>Seplite Monojet LSF9780</v>
      </c>
      <c r="L88" t="str">
        <f>IF(Table6[[#This Row],[Applicable in following countries and continents]]&lt;&gt;"",Table6[[#This Row],[Applicable in following countries and continents]],"")</f>
        <v>France</v>
      </c>
    </row>
    <row r="89" spans="2:12" x14ac:dyDescent="0.25">
      <c r="B89" s="13">
        <f>IF(Table6[[#This Row],[Expiration date of certificate is]]&lt;&gt;"",Table6[[#This Row],[Expiration date of certificate is]],"")</f>
        <v>47868</v>
      </c>
      <c r="C89" s="13" t="str">
        <f>IF(Table6[[#This Row],[Renewal certificate requested?]]&lt;&gt;"",Table6[[#This Row],[Renewal certificate requested?]],"")</f>
        <v>No</v>
      </c>
      <c r="D89" s="4" t="str">
        <f>IF(Table6[[#This Row],[Download the PDF of the certificate here]]&lt;&gt;"",
HYPERLINK(Table6[[#This Row],[Download the PDF of the certificate here]],"Link"),"")</f>
        <v>Link</v>
      </c>
      <c r="E89" t="str">
        <f>IF(Table6[[#This Row],[Certificate Owner]]&lt;&gt;"",Table6[[#This Row],[Certificate Owner]],"")</f>
        <v>Supplier Certifcate</v>
      </c>
      <c r="F89" t="str">
        <f>IF(Table6[[#This Row],[Responsible Company]]&lt;&gt;"",Table6[[#This Row],[Responsible Company]],"")</f>
        <v>PWG N.V.</v>
      </c>
      <c r="G89" s="35" t="str">
        <f>IF(Table6[[#This Row],[Index Number/Title]]&lt;&gt;"",Table6[[#This Row],[Index Number/Title]],"")</f>
        <v>Pressure vessels WaveCyber Wave 150P - 1200PJ</v>
      </c>
      <c r="H89" s="19" t="str">
        <f>IF(Table6[[#This Row],[Certification No.]]&lt;&gt;"",Table6[[#This Row],[Certification No.]],"")</f>
        <v>25 ACC LY 767</v>
      </c>
      <c r="I89" t="str">
        <f>IF(Table6[[#This Row],[Product category]]&lt;&gt;"",Table6[[#This Row],[Product category]],"")</f>
        <v>Composite pressure vessels</v>
      </c>
      <c r="J89" t="str">
        <f>IF(Table6[[#This Row],[Type of certificate]]&lt;&gt;"",Table6[[#This Row],[Type of certificate]],"")</f>
        <v>ACS</v>
      </c>
      <c r="K89" t="str">
        <f>IF(Table6[[#This Row],[Content of Certificate]]&lt;&gt;"",Table6[[#This Row],[Content of Certificate]],"")</f>
        <v>Pressure vessels WaveCyber Wave 150P - 1200PJ</v>
      </c>
      <c r="L89" t="str">
        <f>IF(Table6[[#This Row],[Applicable in following countries and continents]]&lt;&gt;"",Table6[[#This Row],[Applicable in following countries and continents]],"")</f>
        <v>France</v>
      </c>
    </row>
    <row r="90" spans="2:12" x14ac:dyDescent="0.25">
      <c r="B90" s="13">
        <f>IF(Table6[[#This Row],[Expiration date of certificate is]]&lt;&gt;"",Table6[[#This Row],[Expiration date of certificate is]],"")</f>
        <v>47876</v>
      </c>
      <c r="C90" s="13" t="str">
        <f>IF(Table6[[#This Row],[Renewal certificate requested?]]&lt;&gt;"",Table6[[#This Row],[Renewal certificate requested?]],"")</f>
        <v>No</v>
      </c>
      <c r="D90" s="4" t="str">
        <f>IF(Table6[[#This Row],[Download the PDF of the certificate here]]&lt;&gt;"",
HYPERLINK(Table6[[#This Row],[Download the PDF of the certificate here]],"Link"),"")</f>
        <v>Link</v>
      </c>
      <c r="E90" t="str">
        <f>IF(Table6[[#This Row],[Certificate Owner]]&lt;&gt;"",Table6[[#This Row],[Certificate Owner]],"")</f>
        <v>Supplier Certifcate</v>
      </c>
      <c r="F90" t="str">
        <f>IF(Table6[[#This Row],[Responsible Company]]&lt;&gt;"",Table6[[#This Row],[Responsible Company]],"")</f>
        <v>PWG N.V.</v>
      </c>
      <c r="G90" s="35" t="str">
        <f>IF(Table6[[#This Row],[Index Number/Title]]&lt;&gt;"",Table6[[#This Row],[Index Number/Title]],"")</f>
        <v>Pressure vessels WaveCyber 5x23 2,5In - 24x72 4In</v>
      </c>
      <c r="H90" s="19" t="str">
        <f>IF(Table6[[#This Row],[Certification No.]]&lt;&gt;"",Table6[[#This Row],[Certification No.]],"")</f>
        <v>25 ACC LY 746</v>
      </c>
      <c r="I90" t="str">
        <f>IF(Table6[[#This Row],[Product category]]&lt;&gt;"",Table6[[#This Row],[Product category]],"")</f>
        <v>Composite pressure vessels</v>
      </c>
      <c r="J90" t="str">
        <f>IF(Table6[[#This Row],[Type of certificate]]&lt;&gt;"",Table6[[#This Row],[Type of certificate]],"")</f>
        <v>ACS</v>
      </c>
      <c r="K90" t="str">
        <f>IF(Table6[[#This Row],[Content of Certificate]]&lt;&gt;"",Table6[[#This Row],[Content of Certificate]],"")</f>
        <v>Pressure vessels WaveCyber 5x23 2,5In - 24x72 4In</v>
      </c>
      <c r="L90" t="str">
        <f>IF(Table6[[#This Row],[Applicable in following countries and continents]]&lt;&gt;"",Table6[[#This Row],[Applicable in following countries and continents]],"")</f>
        <v>France</v>
      </c>
    </row>
    <row r="91" spans="2:12" x14ac:dyDescent="0.25">
      <c r="B91" s="13">
        <f>IF(Table6[[#This Row],[Expiration date of certificate is]]&lt;&gt;"",Table6[[#This Row],[Expiration date of certificate is]],"")</f>
        <v>47876</v>
      </c>
      <c r="C91" s="13" t="str">
        <f>IF(Table6[[#This Row],[Renewal certificate requested?]]&lt;&gt;"",Table6[[#This Row],[Renewal certificate requested?]],"")</f>
        <v>No</v>
      </c>
      <c r="D91" s="4" t="str">
        <f>IF(Table6[[#This Row],[Download the PDF of the certificate here]]&lt;&gt;"",
HYPERLINK(Table6[[#This Row],[Download the PDF of the certificate here]],"Link"),"")</f>
        <v>Link</v>
      </c>
      <c r="E91" t="str">
        <f>IF(Table6[[#This Row],[Certificate Owner]]&lt;&gt;"",Table6[[#This Row],[Certificate Owner]],"")</f>
        <v>Supplier Certifcate</v>
      </c>
      <c r="F91" t="str">
        <f>IF(Table6[[#This Row],[Responsible Company]]&lt;&gt;"",Table6[[#This Row],[Responsible Company]],"")</f>
        <v>PWG N.V.</v>
      </c>
      <c r="G91" s="35" t="str">
        <f>IF(Table6[[#This Row],[Index Number/Title]]&lt;&gt;"",Table6[[#This Row],[Index Number/Title]],"")</f>
        <v>Pressure vessels WaveCyber 18x36 4In - 63x86 6In</v>
      </c>
      <c r="H91" s="19" t="str">
        <f>IF(Table6[[#This Row],[Certification No.]]&lt;&gt;"",Table6[[#This Row],[Certification No.]],"")</f>
        <v>25 ACC LY 747</v>
      </c>
      <c r="I91" t="str">
        <f>IF(Table6[[#This Row],[Product category]]&lt;&gt;"",Table6[[#This Row],[Product category]],"")</f>
        <v>Composite pressure vessels</v>
      </c>
      <c r="J91" t="str">
        <f>IF(Table6[[#This Row],[Type of certificate]]&lt;&gt;"",Table6[[#This Row],[Type of certificate]],"")</f>
        <v>ACS</v>
      </c>
      <c r="K91" t="str">
        <f>IF(Table6[[#This Row],[Content of Certificate]]&lt;&gt;"",Table6[[#This Row],[Content of Certificate]],"")</f>
        <v>Pressure vessels WaveCyber 18x36 4In - 63x86 6In</v>
      </c>
      <c r="L91" t="str">
        <f>IF(Table6[[#This Row],[Applicable in following countries and continents]]&lt;&gt;"",Table6[[#This Row],[Applicable in following countries and continents]],"")</f>
        <v>France</v>
      </c>
    </row>
    <row r="92" spans="2:12" x14ac:dyDescent="0.25">
      <c r="B92" s="13">
        <f>IF(Table6[[#This Row],[Expiration date of certificate is]]&lt;&gt;"",Table6[[#This Row],[Expiration date of certificate is]],"")</f>
        <v>47889</v>
      </c>
      <c r="C92" s="13" t="str">
        <f>IF(Table6[[#This Row],[Renewal certificate requested?]]&lt;&gt;"",Table6[[#This Row],[Renewal certificate requested?]],"")</f>
        <v>No</v>
      </c>
      <c r="D92" s="4" t="str">
        <f>IF(Table6[[#This Row],[Download the PDF of the certificate here]]&lt;&gt;"",
HYPERLINK(Table6[[#This Row],[Download the PDF of the certificate here]],"Link"),"")</f>
        <v>Link</v>
      </c>
      <c r="E92" t="str">
        <f>IF(Table6[[#This Row],[Certificate Owner]]&lt;&gt;"",Table6[[#This Row],[Certificate Owner]],"")</f>
        <v>PWG Certificate</v>
      </c>
      <c r="F92" t="str">
        <f>IF(Table6[[#This Row],[Responsible Company]]&lt;&gt;"",Table6[[#This Row],[Responsible Company]],"")</f>
        <v>Cappers</v>
      </c>
      <c r="G92" s="35" t="str">
        <f>IF(Table6[[#This Row],[Index Number/Title]]&lt;&gt;"",Table6[[#This Row],[Index Number/Title]],"")</f>
        <v>Valves Cappers SCA19, Ino20</v>
      </c>
      <c r="H92" s="19" t="str">
        <f>IF(Table6[[#This Row],[Certification No.]]&lt;&gt;"",Table6[[#This Row],[Certification No.]],"")</f>
        <v>26 ACC LY 118</v>
      </c>
      <c r="I92" t="str">
        <f>IF(Table6[[#This Row],[Product category]]&lt;&gt;"",Table6[[#This Row],[Product category]],"")</f>
        <v>Valves - Cappers</v>
      </c>
      <c r="J92" t="str">
        <f>IF(Table6[[#This Row],[Type of certificate]]&lt;&gt;"",Table6[[#This Row],[Type of certificate]],"")</f>
        <v>ACS</v>
      </c>
      <c r="K92" t="str">
        <f>IF(Table6[[#This Row],[Content of Certificate]]&lt;&gt;"",Table6[[#This Row],[Content of Certificate]],"")</f>
        <v>SCA19 / Ino20</v>
      </c>
      <c r="L92" t="str">
        <f>IF(Table6[[#This Row],[Applicable in following countries and continents]]&lt;&gt;"",Table6[[#This Row],[Applicable in following countries and continents]],"")</f>
        <v>France</v>
      </c>
    </row>
    <row r="93" spans="2:12" x14ac:dyDescent="0.25">
      <c r="B93" s="13">
        <f>IF(Table6[[#This Row],[Expiration date of certificate is]]&lt;&gt;"",Table6[[#This Row],[Expiration date of certificate is]],"")</f>
        <v>48087</v>
      </c>
      <c r="C93" s="13" t="str">
        <f>IF(Table6[[#This Row],[Renewal certificate requested?]]&lt;&gt;"",Table6[[#This Row],[Renewal certificate requested?]],"")</f>
        <v>No</v>
      </c>
      <c r="D93" s="4" t="str">
        <f>IF(Table6[[#This Row],[Download the PDF of the certificate here]]&lt;&gt;"",
HYPERLINK(Table6[[#This Row],[Download the PDF of the certificate here]],"Link"),"")</f>
        <v>Link</v>
      </c>
      <c r="E93" t="str">
        <f>IF(Table6[[#This Row],[Certificate Owner]]&lt;&gt;"",Table6[[#This Row],[Certificate Owner]],"")</f>
        <v>Supplier Certifcate</v>
      </c>
      <c r="F93" t="str">
        <f>IF(Table6[[#This Row],[Responsible Company]]&lt;&gt;"",Table6[[#This Row],[Responsible Company]],"")</f>
        <v>PWG France</v>
      </c>
      <c r="G93" t="str">
        <f>IF(Table6[[#This Row],[Index Number/Title]]&lt;&gt;"",Table6[[#This Row],[Index Number/Title]],"")</f>
        <v>Flexibles IFT Groupe Flexibles de raccordement IFT - tuyau PEX</v>
      </c>
      <c r="H93" s="19" t="str">
        <f>IF(Table6[[#This Row],[Certification No.]]&lt;&gt;"",Table6[[#This Row],[Certification No.]],"")</f>
        <v>26 ACCNY 704</v>
      </c>
      <c r="I93" t="str">
        <f>IF(Table6[[#This Row],[Product category]]&lt;&gt;"",Table6[[#This Row],[Product category]],"")</f>
        <v>Houses and flexibles</v>
      </c>
      <c r="J93" t="str">
        <f>IF(Table6[[#This Row],[Type of certificate]]&lt;&gt;"",Table6[[#This Row],[Type of certificate]],"")</f>
        <v>ACS</v>
      </c>
      <c r="K93" t="str">
        <f>IF(Table6[[#This Row],[Content of Certificate]]&lt;&gt;"",Table6[[#This Row],[Content of Certificate]],"")</f>
        <v>Flexible de raccordement IFT - DN6 tube inteme en PEX- longueur 10 cm raceords en laiton type P</v>
      </c>
      <c r="L93" t="str">
        <f>IF(Table6[[#This Row],[Applicable in following countries and continents]]&lt;&gt;"",Table6[[#This Row],[Applicable in following countries and continents]],"")</f>
        <v>France</v>
      </c>
    </row>
    <row r="94" spans="2:12" x14ac:dyDescent="0.25">
      <c r="B94" s="13">
        <f>IF(Table6[[#This Row],[Expiration date of certificate is]]&lt;&gt;"",Table6[[#This Row],[Expiration date of certificate is]],"")</f>
        <v>48100</v>
      </c>
      <c r="C94" s="13" t="str">
        <f>IF(Table6[[#This Row],[Renewal certificate requested?]]&lt;&gt;"",Table6[[#This Row],[Renewal certificate requested?]],"")</f>
        <v>No</v>
      </c>
      <c r="D94" s="27" t="str">
        <f>IF(Table6[[#This Row],[Download the PDF of the certificate here]]&lt;&gt;"",
HYPERLINK(Table6[[#This Row],[Download the PDF of the certificate here]],"Link"),"")</f>
        <v>Link</v>
      </c>
      <c r="E94" t="str">
        <f>IF(Table6[[#This Row],[Certificate Owner]]&lt;&gt;"",Table6[[#This Row],[Certificate Owner]],"")</f>
        <v>Supplier Certifcate</v>
      </c>
      <c r="F94" t="str">
        <f>IF(Table6[[#This Row],[Responsible Company]]&lt;&gt;"",Table6[[#This Row],[Responsible Company]],"")</f>
        <v>PWG France</v>
      </c>
      <c r="G94" s="35" t="str">
        <f>IF(Table6[[#This Row],[Index Number/Title]]&lt;&gt;"",Table6[[#This Row],[Index Number/Title]],"")</f>
        <v>Flexibles IFT Groupe Flexibles de raccordement IFT - tuyau EPDM</v>
      </c>
      <c r="H94" s="19" t="str">
        <f>IF(Table6[[#This Row],[Certification No.]]&lt;&gt;"",Table6[[#This Row],[Certification No.]],"")</f>
        <v>26 ACC NY 703</v>
      </c>
      <c r="I94" t="str">
        <f>IF(Table6[[#This Row],[Product category]]&lt;&gt;"",Table6[[#This Row],[Product category]],"")</f>
        <v>Houses and flexibles</v>
      </c>
      <c r="J94" t="str">
        <f>IF(Table6[[#This Row],[Type of certificate]]&lt;&gt;"",Table6[[#This Row],[Type of certificate]],"")</f>
        <v>ACS</v>
      </c>
      <c r="K94" t="str">
        <f>IF(Table6[[#This Row],[Content of Certificate]]&lt;&gt;"",Table6[[#This Row],[Content of Certificate]],"")</f>
        <v>Flexible de raccordement IFT - DN6 tube inteme en EPDN- longueur 10 cm raceords en laiton type P</v>
      </c>
      <c r="L94" t="str">
        <f>IF(Table6[[#This Row],[Applicable in following countries and continents]]&lt;&gt;"",Table6[[#This Row],[Applicable in following countries and continents]],"")</f>
        <v>France</v>
      </c>
    </row>
    <row r="95" spans="2:12" x14ac:dyDescent="0.25">
      <c r="B95" s="13" t="str">
        <f>IF(Table6[[#This Row],[Expiration date of certificate is]]&lt;&gt;"",Table6[[#This Row],[Expiration date of certificate is]],"")</f>
        <v/>
      </c>
      <c r="C95" s="13" t="str">
        <f>IF(Table6[[#This Row],[Renewal certificate requested?]]&lt;&gt;"",Table6[[#This Row],[Renewal certificate requested?]],"")</f>
        <v>No</v>
      </c>
      <c r="D95" s="4" t="str">
        <f>IF(Table6[[#This Row],[Download the PDF of the certificate here]]&lt;&gt;"",
HYPERLINK(Table6[[#This Row],[Download the PDF of the certificate here]],"Link"),"")</f>
        <v>Link</v>
      </c>
      <c r="E95" t="str">
        <f>IF(Table6[[#This Row],[Certificate Owner]]&lt;&gt;"",Table6[[#This Row],[Certificate Owner]],"")</f>
        <v>PWG Certificate</v>
      </c>
      <c r="F95" t="str">
        <f>IF(Table6[[#This Row],[Responsible Company]]&lt;&gt;"",Table6[[#This Row],[Responsible Company]],"")</f>
        <v>PWG N.V.</v>
      </c>
      <c r="G95" t="str">
        <f>IF(Table6[[#This Row],[Index Number/Title]]&lt;&gt;"",Table6[[#This Row],[Index Number/Title]],"")</f>
        <v>Softeners Euraqua Europe Flamingo Softener</v>
      </c>
      <c r="H95" s="19" t="str">
        <f>IF(Table6[[#This Row],[Certification No.]]&lt;&gt;"",Table6[[#This Row],[Certification No.]],"")</f>
        <v/>
      </c>
      <c r="I95" t="str">
        <f>IF(Table6[[#This Row],[Product category]]&lt;&gt;"",Table6[[#This Row],[Product category]],"")</f>
        <v>Softeners</v>
      </c>
      <c r="J95" t="str">
        <f>IF(Table6[[#This Row],[Type of certificate]]&lt;&gt;"",Table6[[#This Row],[Type of certificate]],"")</f>
        <v>CE</v>
      </c>
      <c r="K95" t="str">
        <f>IF(Table6[[#This Row],[Content of Certificate]]&lt;&gt;"",Table6[[#This Row],[Content of Certificate]],"")</f>
        <v>EN61326-1:2006
EN55011:2009+A1:2010 Class B
EN61000-3-2:2006
EN61000-3-3:2008
EN61000-6-1:2007
EN60204-1:2006+A1:2009
EN ISO 12100:2010</v>
      </c>
      <c r="L95" t="str">
        <f>IF(Table6[[#This Row],[Applicable in following countries and continents]]&lt;&gt;"",Table6[[#This Row],[Applicable in following countries and continents]],"")</f>
        <v>European Union</v>
      </c>
    </row>
    <row r="96" spans="2:12" x14ac:dyDescent="0.25">
      <c r="B96" s="13" t="str">
        <f>IF(Table6[[#This Row],[Expiration date of certificate is]]&lt;&gt;"",Table6[[#This Row],[Expiration date of certificate is]],"")</f>
        <v/>
      </c>
      <c r="C96" s="13" t="str">
        <f>IF(Table6[[#This Row],[Renewal certificate requested?]]&lt;&gt;"",Table6[[#This Row],[Renewal certificate requested?]],"")</f>
        <v>No</v>
      </c>
      <c r="D96" s="4" t="str">
        <f>IF(Table6[[#This Row],[Download the PDF of the certificate here]]&lt;&gt;"",
HYPERLINK(Table6[[#This Row],[Download the PDF of the certificate here]],"Link"),"")</f>
        <v>Link</v>
      </c>
      <c r="E96" t="str">
        <f>IF(Table6[[#This Row],[Certificate Owner]]&lt;&gt;"",Table6[[#This Row],[Certificate Owner]],"")</f>
        <v>Supplier Certifcate</v>
      </c>
      <c r="F96" t="str">
        <f>IF(Table6[[#This Row],[Responsible Company]]&lt;&gt;"",Table6[[#This Row],[Responsible Company]],"")</f>
        <v>Suko NV</v>
      </c>
      <c r="G96" s="35" t="str">
        <f>IF(Table6[[#This Row],[Index Number/Title]]&lt;&gt;"",Table6[[#This Row],[Index Number/Title]],"")</f>
        <v>Valves Clack Water Softening and Filtering Control Valves D-12147-003</v>
      </c>
      <c r="H96" s="19" t="str">
        <f>IF(Table6[[#This Row],[Certification No.]]&lt;&gt;"",Table6[[#This Row],[Certification No.]],"")</f>
        <v>D-12147-003</v>
      </c>
      <c r="I96" t="str">
        <f>IF(Table6[[#This Row],[Product category]]&lt;&gt;"",Table6[[#This Row],[Product category]],"")</f>
        <v>Valves - Clack</v>
      </c>
      <c r="J96" t="str">
        <f>IF(Table6[[#This Row],[Type of certificate]]&lt;&gt;"",Table6[[#This Row],[Type of certificate]],"")</f>
        <v>CE</v>
      </c>
      <c r="K96" t="str">
        <f>IF(Table6[[#This Row],[Content of Certificate]]&lt;&gt;"",Table6[[#This Row],[Content of Certificate]],"")</f>
        <v>Machinery Directive 2006/42/EC</v>
      </c>
      <c r="L96" t="str">
        <f>IF(Table6[[#This Row],[Applicable in following countries and continents]]&lt;&gt;"",Table6[[#This Row],[Applicable in following countries and continents]],"")</f>
        <v>European Union</v>
      </c>
    </row>
    <row r="97" spans="2:12" x14ac:dyDescent="0.25">
      <c r="B97" s="13" t="str">
        <f>IF(Table6[[#This Row],[Expiration date of certificate is]]&lt;&gt;"",Table6[[#This Row],[Expiration date of certificate is]],"")</f>
        <v/>
      </c>
      <c r="C97" s="13" t="str">
        <f>IF(Table6[[#This Row],[Renewal certificate requested?]]&lt;&gt;"",Table6[[#This Row],[Renewal certificate requested?]],"")</f>
        <v>No</v>
      </c>
      <c r="D97" s="4" t="str">
        <f>IF(Table6[[#This Row],[Download the PDF of the certificate here]]&lt;&gt;"",
HYPERLINK(Table6[[#This Row],[Download the PDF of the certificate here]],"Link"),"")</f>
        <v>Link</v>
      </c>
      <c r="E97" t="str">
        <f>IF(Table6[[#This Row],[Certificate Owner]]&lt;&gt;"",Table6[[#This Row],[Certificate Owner]],"")</f>
        <v>Supplier Certifcate</v>
      </c>
      <c r="F97" t="str">
        <f>IF(Table6[[#This Row],[Responsible Company]]&lt;&gt;"",Table6[[#This Row],[Responsible Company]],"")</f>
        <v>PWG N.V.</v>
      </c>
      <c r="G97" s="35" t="str">
        <f>IF(Table6[[#This Row],[Index Number/Title]]&lt;&gt;"",Table6[[#This Row],[Index Number/Title]],"")</f>
        <v>Valves Clack XMEGA Microcontroller</v>
      </c>
      <c r="H97" s="19" t="str">
        <f>IF(Table6[[#This Row],[Certification No.]]&lt;&gt;"",Table6[[#This Row],[Certification No.]],"")</f>
        <v>D-12147-003</v>
      </c>
      <c r="I97" t="str">
        <f>IF(Table6[[#This Row],[Product category]]&lt;&gt;"",Table6[[#This Row],[Product category]],"")</f>
        <v>Valves - Clack</v>
      </c>
      <c r="J97" t="str">
        <f>IF(Table6[[#This Row],[Type of certificate]]&lt;&gt;"",Table6[[#This Row],[Type of certificate]],"")</f>
        <v>CE</v>
      </c>
      <c r="K97" t="str">
        <f>IF(Table6[[#This Row],[Content of Certificate]]&lt;&gt;"",Table6[[#This Row],[Content of Certificate]],"")</f>
        <v xml:space="preserve">EN ISO 12100:2010 EN 61310:2008 EN 61310-2:2008 EN 60204-1:2006 +A1:2009 EN13857:2008 EN 953:1997+A1:2009 EN ISO 13732-1:2008 </v>
      </c>
      <c r="L97" t="str">
        <f>IF(Table6[[#This Row],[Applicable in following countries and continents]]&lt;&gt;"",Table6[[#This Row],[Applicable in following countries and continents]],"")</f>
        <v>European Union</v>
      </c>
    </row>
    <row r="98" spans="2:12" x14ac:dyDescent="0.25">
      <c r="B98" s="13" t="str">
        <f>IF(Table6[[#This Row],[Expiration date of certificate is]]&lt;&gt;"",Table6[[#This Row],[Expiration date of certificate is]],"")</f>
        <v/>
      </c>
      <c r="C98" s="13" t="str">
        <f>IF(Table6[[#This Row],[Renewal certificate requested?]]&lt;&gt;"",Table6[[#This Row],[Renewal certificate requested?]],"")</f>
        <v>No</v>
      </c>
      <c r="D98" s="27" t="str">
        <f>IF(Table6[[#This Row],[Download the PDF of the certificate here]]&lt;&gt;"",
HYPERLINK(Table6[[#This Row],[Download the PDF of the certificate here]],"Link"),"")</f>
        <v>Link</v>
      </c>
      <c r="E98" t="str">
        <f>IF(Table6[[#This Row],[Certificate Owner]]&lt;&gt;"",Table6[[#This Row],[Certificate Owner]],"")</f>
        <v>Supplier Certifcate</v>
      </c>
      <c r="F98" t="str">
        <f>IF(Table6[[#This Row],[Responsible Company]]&lt;&gt;"",Table6[[#This Row],[Responsible Company]],"")</f>
        <v>PWG N.V.</v>
      </c>
      <c r="G98" s="35" t="str">
        <f>IF(Table6[[#This Row],[Index Number/Title]]&lt;&gt;"",Table6[[#This Row],[Index Number/Title]],"")</f>
        <v>Valves Clack XMEGA Microcontroller 2</v>
      </c>
      <c r="H98" s="19" t="str">
        <f>IF(Table6[[#This Row],[Certification No.]]&lt;&gt;"",Table6[[#This Row],[Certification No.]],"")</f>
        <v>D-12147-002</v>
      </c>
      <c r="I98" t="str">
        <f>IF(Table6[[#This Row],[Product category]]&lt;&gt;"",Table6[[#This Row],[Product category]],"")</f>
        <v>Valves - Clack</v>
      </c>
      <c r="J98" t="str">
        <f>IF(Table6[[#This Row],[Type of certificate]]&lt;&gt;"",Table6[[#This Row],[Type of certificate]],"")</f>
        <v>CE</v>
      </c>
      <c r="K98" t="str">
        <f>IF(Table6[[#This Row],[Content of Certificate]]&lt;&gt;"",Table6[[#This Row],[Content of Certificate]],"")</f>
        <v xml:space="preserve">EN 61000-6-1:2007 EN 61000-6-3:2007 </v>
      </c>
      <c r="L98" t="str">
        <f>IF(Table6[[#This Row],[Applicable in following countries and continents]]&lt;&gt;"",Table6[[#This Row],[Applicable in following countries and continents]],"")</f>
        <v>European Union</v>
      </c>
    </row>
    <row r="99" spans="2:12" x14ac:dyDescent="0.25">
      <c r="B99" s="13" t="str">
        <f>IF(Table6[[#This Row],[Expiration date of certificate is]]&lt;&gt;"",Table6[[#This Row],[Expiration date of certificate is]],"")</f>
        <v/>
      </c>
      <c r="C99" s="13" t="str">
        <f>IF(Table6[[#This Row],[Renewal certificate requested?]]&lt;&gt;"",Table6[[#This Row],[Renewal certificate requested?]],"")</f>
        <v>No</v>
      </c>
      <c r="D99" s="4" t="str">
        <f>IF(Table6[[#This Row],[Download the PDF of the certificate here]]&lt;&gt;"",
HYPERLINK(Table6[[#This Row],[Download the PDF of the certificate here]],"Link"),"")</f>
        <v>Link</v>
      </c>
      <c r="E99" t="str">
        <f>IF(Table6[[#This Row],[Certificate Owner]]&lt;&gt;"",Table6[[#This Row],[Certificate Owner]],"")</f>
        <v>Supplier Certifcate</v>
      </c>
      <c r="F99" t="str">
        <f>IF(Table6[[#This Row],[Responsible Company]]&lt;&gt;"",Table6[[#This Row],[Responsible Company]],"")</f>
        <v>PWG N.V.</v>
      </c>
      <c r="G99" t="str">
        <f>IF(Table6[[#This Row],[Index Number/Title]]&lt;&gt;"",Table6[[#This Row],[Index Number/Title]],"")</f>
        <v>Pressure vessels WaveCyber Directive 2014/68/EU</v>
      </c>
      <c r="H99" s="19" t="str">
        <f>IF(Table6[[#This Row],[Certification No.]]&lt;&gt;"",Table6[[#This Row],[Certification No.]],"")</f>
        <v/>
      </c>
      <c r="I99" t="str">
        <f>IF(Table6[[#This Row],[Product category]]&lt;&gt;"",Table6[[#This Row],[Product category]],"")</f>
        <v>Composite pressure vessels</v>
      </c>
      <c r="J99" t="str">
        <f>IF(Table6[[#This Row],[Type of certificate]]&lt;&gt;"",Table6[[#This Row],[Type of certificate]],"")</f>
        <v>CE</v>
      </c>
      <c r="K99" t="str">
        <f>IF(Table6[[#This Row],[Content of Certificate]]&lt;&gt;"",Table6[[#This Row],[Content of Certificate]],"")</f>
        <v>Products:  
PE liner reinforced with epoxydic resin and fibreglass  
Pressure Vessels with threaded or flange opening /  
openings</v>
      </c>
      <c r="L99" t="str">
        <f>IF(Table6[[#This Row],[Applicable in following countries and continents]]&lt;&gt;"",Table6[[#This Row],[Applicable in following countries and continents]],"")</f>
        <v>European Union</v>
      </c>
    </row>
    <row r="100" spans="2:12" x14ac:dyDescent="0.25">
      <c r="B100" s="13" t="str">
        <f>IF(Table6[[#This Row],[Expiration date of certificate is]]&lt;&gt;"",Table6[[#This Row],[Expiration date of certificate is]],"")</f>
        <v/>
      </c>
      <c r="C100" s="13" t="str">
        <f>IF(Table6[[#This Row],[Renewal certificate requested?]]&lt;&gt;"",Table6[[#This Row],[Renewal certificate requested?]],"")</f>
        <v>No</v>
      </c>
      <c r="D100" s="27" t="str">
        <f>IF(Table6[[#This Row],[Download the PDF of the certificate here]]&lt;&gt;"",
HYPERLINK(Table6[[#This Row],[Download the PDF of the certificate here]],"Link"),"")</f>
        <v>Link</v>
      </c>
      <c r="E100" t="str">
        <f>IF(Table6[[#This Row],[Certificate Owner]]&lt;&gt;"",Table6[[#This Row],[Certificate Owner]],"")</f>
        <v>PWG Certificate</v>
      </c>
      <c r="F100" t="str">
        <f>IF(Table6[[#This Row],[Responsible Company]]&lt;&gt;"",Table6[[#This Row],[Responsible Company]],"")</f>
        <v>PWG N.V.</v>
      </c>
      <c r="G100" t="str">
        <f>IF(Table6[[#This Row],[Index Number/Title]]&lt;&gt;"",Table6[[#This Row],[Index Number/Title]],"")</f>
        <v>Filters Suko Evolve Series Crystal Right filters</v>
      </c>
      <c r="H100" s="19" t="str">
        <f>IF(Table6[[#This Row],[Certification No.]]&lt;&gt;"",Table6[[#This Row],[Certification No.]],"")</f>
        <v/>
      </c>
      <c r="I100" t="str">
        <f>IF(Table6[[#This Row],[Product category]]&lt;&gt;"",Table6[[#This Row],[Product category]],"")</f>
        <v>Filters and components</v>
      </c>
      <c r="J100" t="str">
        <f>IF(Table6[[#This Row],[Type of certificate]]&lt;&gt;"",Table6[[#This Row],[Type of certificate]],"")</f>
        <v>CE</v>
      </c>
      <c r="K100" t="str">
        <f>IF(Table6[[#This Row],[Content of Certificate]]&lt;&gt;"",Table6[[#This Row],[Content of Certificate]],"")</f>
        <v>□ 2014/30/UE □ 2014/35/UE □ 2006/42/EC □ 2011/65/EC □ 2014/68/EU □ 2012/19/EU Electromagnetic Compatibility Low Voltage Directive Machinery Directive Rohs directive Pressure Equipment Directive WEEE - Directive</v>
      </c>
      <c r="L100" t="str">
        <f>IF(Table6[[#This Row],[Applicable in following countries and continents]]&lt;&gt;"",Table6[[#This Row],[Applicable in following countries and continents]],"")</f>
        <v>European Union</v>
      </c>
    </row>
    <row r="101" spans="2:12" x14ac:dyDescent="0.25">
      <c r="B101" s="13" t="str">
        <f>IF(Table6[[#This Row],[Expiration date of certificate is]]&lt;&gt;"",Table6[[#This Row],[Expiration date of certificate is]],"")</f>
        <v/>
      </c>
      <c r="C101" s="13" t="str">
        <f>IF(Table6[[#This Row],[Renewal certificate requested?]]&lt;&gt;"",Table6[[#This Row],[Renewal certificate requested?]],"")</f>
        <v>No</v>
      </c>
      <c r="D101" s="4" t="str">
        <f>IF(Table6[[#This Row],[Download the PDF of the certificate here]]&lt;&gt;"",
HYPERLINK(Table6[[#This Row],[Download the PDF of the certificate here]],"Link"),"")</f>
        <v>Link</v>
      </c>
      <c r="E101" t="str">
        <f>IF(Table6[[#This Row],[Certificate Owner]]&lt;&gt;"",Table6[[#This Row],[Certificate Owner]],"")</f>
        <v>Supplier Certifcate</v>
      </c>
      <c r="F101" t="str">
        <f>IF(Table6[[#This Row],[Responsible Company]]&lt;&gt;"",Table6[[#This Row],[Responsible Company]],"")</f>
        <v>PWG N.V.</v>
      </c>
      <c r="G101" t="str">
        <f>IF(Table6[[#This Row],[Index Number/Title]]&lt;&gt;"",Table6[[#This Row],[Index Number/Title]],"")</f>
        <v>Resin AMBERLITE™ HPR1100 Na Ion Exchange Resin</v>
      </c>
      <c r="H101" s="19" t="str">
        <f>IF(Table6[[#This Row],[Certification No.]]&lt;&gt;"",Table6[[#This Row],[Certification No.]],"")</f>
        <v>00488747</v>
      </c>
      <c r="I101" t="str">
        <f>IF(Table6[[#This Row],[Product category]]&lt;&gt;"",Table6[[#This Row],[Product category]],"")</f>
        <v>ION exchange resins</v>
      </c>
      <c r="J101" t="str">
        <f>IF(Table6[[#This Row],[Type of certificate]]&lt;&gt;"",Table6[[#This Row],[Type of certificate]],"")</f>
        <v>RESAP</v>
      </c>
      <c r="K101" t="str">
        <f>IF(Table6[[#This Row],[Content of Certificate]]&lt;&gt;"",Table6[[#This Row],[Content of Certificate]],"")</f>
        <v>FOOD-CONTACT STATUS DETERMINATION
Council of Europe
Resolution RESAP(2004)3 on ion exchange and adsorbent resins used in the processing
of foodstuffs</v>
      </c>
      <c r="L101" t="str">
        <f>IF(Table6[[#This Row],[Applicable in following countries and continents]]&lt;&gt;"",Table6[[#This Row],[Applicable in following countries and continents]],"")</f>
        <v>European Union</v>
      </c>
    </row>
    <row r="102" spans="2:12" x14ac:dyDescent="0.25">
      <c r="B102" s="13" t="str">
        <f>IF(Table6[[#This Row],[Expiration date of certificate is]]&lt;&gt;"",Table6[[#This Row],[Expiration date of certificate is]],"")</f>
        <v/>
      </c>
      <c r="C102" s="13" t="str">
        <f>IF(Table6[[#This Row],[Renewal certificate requested?]]&lt;&gt;"",Table6[[#This Row],[Renewal certificate requested?]],"")</f>
        <v>No</v>
      </c>
      <c r="D102" s="27" t="str">
        <f>IF(Table6[[#This Row],[Download the PDF of the certificate here]]&lt;&gt;"",
HYPERLINK(Table6[[#This Row],[Download the PDF of the certificate here]],"Link"),"")</f>
        <v>Link</v>
      </c>
      <c r="E102" t="str">
        <f>IF(Table6[[#This Row],[Certificate Owner]]&lt;&gt;"",Table6[[#This Row],[Certificate Owner]],"")</f>
        <v>Supplier Certifcate</v>
      </c>
      <c r="F102" t="str">
        <f>IF(Table6[[#This Row],[Responsible Company]]&lt;&gt;"",Table6[[#This Row],[Responsible Company]],"")</f>
        <v>PWG N.V.</v>
      </c>
      <c r="G102" t="str">
        <f>IF(Table6[[#This Row],[Index Number/Title]]&lt;&gt;"",Table6[[#This Row],[Index Number/Title]],"")</f>
        <v>Softeners Canature Version 8-2018.1.20</v>
      </c>
      <c r="H102" s="19" t="str">
        <f>IF(Table6[[#This Row],[Certification No.]]&lt;&gt;"",Table6[[#This Row],[Certification No.]],"")</f>
        <v>N°1866AB05CTE28191-N1</v>
      </c>
      <c r="I102" t="str">
        <f>IF(Table6[[#This Row],[Product category]]&lt;&gt;"",Table6[[#This Row],[Product category]],"")</f>
        <v>Softeners</v>
      </c>
      <c r="J102" t="str">
        <f>IF(Table6[[#This Row],[Type of certificate]]&lt;&gt;"",Table6[[#This Row],[Type of certificate]],"")</f>
        <v>CE</v>
      </c>
      <c r="K102" t="str">
        <f>IF(Table6[[#This Row],[Content of Certificate]]&lt;&gt;"",Table6[[#This Row],[Content of Certificate]],"")</f>
        <v>Electromagnetic Compatibility Directive 2014/30/EU</v>
      </c>
      <c r="L102" t="str">
        <f>IF(Table6[[#This Row],[Applicable in following countries and continents]]&lt;&gt;"",Table6[[#This Row],[Applicable in following countries and continents]],"")</f>
        <v>European Union</v>
      </c>
    </row>
    <row r="103" spans="2:12" x14ac:dyDescent="0.25">
      <c r="B103" s="13" t="str">
        <f>IF(Table6[[#This Row],[Expiration date of certificate is]]&lt;&gt;"",Table6[[#This Row],[Expiration date of certificate is]],"")</f>
        <v/>
      </c>
      <c r="C103" s="13" t="str">
        <f>IF(Table6[[#This Row],[Renewal certificate requested?]]&lt;&gt;"",Table6[[#This Row],[Renewal certificate requested?]],"")</f>
        <v>No</v>
      </c>
      <c r="D103" s="27" t="str">
        <f>IF(Table6[[#This Row],[Download the PDF of the certificate here]]&lt;&gt;"",
HYPERLINK(Table6[[#This Row],[Download the PDF of the certificate here]],"Link"),"")</f>
        <v>Link</v>
      </c>
      <c r="E103" t="str">
        <f>IF(Table6[[#This Row],[Certificate Owner]]&lt;&gt;"",Table6[[#This Row],[Certificate Owner]],"")</f>
        <v>Supplier Certifcate</v>
      </c>
      <c r="F103" t="str">
        <f>IF(Table6[[#This Row],[Responsible Company]]&lt;&gt;"",Table6[[#This Row],[Responsible Company]],"")</f>
        <v>PWG N.V.</v>
      </c>
      <c r="G103" t="str">
        <f>IF(Table6[[#This Row],[Index Number/Title]]&lt;&gt;"",Table6[[#This Row],[Index Number/Title]],"")</f>
        <v>Valves Canature Automatic Control Valves BNT</v>
      </c>
      <c r="H103" s="19" t="str">
        <f>IF(Table6[[#This Row],[Certification No.]]&lt;&gt;"",Table6[[#This Row],[Certification No.]],"")</f>
        <v>N°1466AB04CTE13630-N1</v>
      </c>
      <c r="I103" t="str">
        <f>IF(Table6[[#This Row],[Product category]]&lt;&gt;"",Table6[[#This Row],[Product category]],"")</f>
        <v>Valves - Canature</v>
      </c>
      <c r="J103" t="str">
        <f>IF(Table6[[#This Row],[Type of certificate]]&lt;&gt;"",Table6[[#This Row],[Type of certificate]],"")</f>
        <v>CE</v>
      </c>
      <c r="K103" t="str">
        <f>IF(Table6[[#This Row],[Content of Certificate]]&lt;&gt;"",Table6[[#This Row],[Content of Certificate]],"")</f>
        <v>Automatic Control Valves
BNT850F, BNT850T BNT851F BNT851T, BNT1851F BNT1851T,  
BNT1850F, BNT1850T,BNT4850T, BNT4850F, BNT4851F,  
BNT4851T, BNT5850T, BNT5850F, BNT5851F, BNT5851T</v>
      </c>
      <c r="L103" t="str">
        <f>IF(Table6[[#This Row],[Applicable in following countries and continents]]&lt;&gt;"",Table6[[#This Row],[Applicable in following countries and continents]],"")</f>
        <v>European Union</v>
      </c>
    </row>
    <row r="104" spans="2:12" x14ac:dyDescent="0.25">
      <c r="B104" s="13" t="str">
        <f>IF(Table6[[#This Row],[Expiration date of certificate is]]&lt;&gt;"",Table6[[#This Row],[Expiration date of certificate is]],"")</f>
        <v/>
      </c>
      <c r="C104" s="13" t="str">
        <f>IF(Table6[[#This Row],[Renewal certificate requested?]]&lt;&gt;"",Table6[[#This Row],[Renewal certificate requested?]],"")</f>
        <v>No</v>
      </c>
      <c r="D104" s="27" t="str">
        <f>IF(Table6[[#This Row],[Download the PDF of the certificate here]]&lt;&gt;"",
HYPERLINK(Table6[[#This Row],[Download the PDF of the certificate here]],"Link"),"")</f>
        <v>Link</v>
      </c>
      <c r="E104" t="str">
        <f>IF(Table6[[#This Row],[Certificate Owner]]&lt;&gt;"",Table6[[#This Row],[Certificate Owner]],"")</f>
        <v>Supplier Certifcate</v>
      </c>
      <c r="F104" t="str">
        <f>IF(Table6[[#This Row],[Responsible Company]]&lt;&gt;"",Table6[[#This Row],[Responsible Company]],"")</f>
        <v>PWG N.V.</v>
      </c>
      <c r="G104" s="35" t="str">
        <f>IF(Table6[[#This Row],[Index Number/Title]]&lt;&gt;"",Table6[[#This Row],[Index Number/Title]],"")</f>
        <v>Valves Canature Automatic contro valves BNT HE</v>
      </c>
      <c r="H104" s="19" t="str">
        <f>IF(Table6[[#This Row],[Certification No.]]&lt;&gt;"",Table6[[#This Row],[Certification No.]],"")</f>
        <v>N°1466AB05CTE13978-N1</v>
      </c>
      <c r="I104" t="str">
        <f>IF(Table6[[#This Row],[Product category]]&lt;&gt;"",Table6[[#This Row],[Product category]],"")</f>
        <v>Valves - Canature</v>
      </c>
      <c r="J104" t="str">
        <f>IF(Table6[[#This Row],[Type of certificate]]&lt;&gt;"",Table6[[#This Row],[Type of certificate]],"")</f>
        <v>CE</v>
      </c>
      <c r="K104" t="str">
        <f>IF(Table6[[#This Row],[Content of Certificate]]&lt;&gt;"",Table6[[#This Row],[Content of Certificate]],"")</f>
        <v>Automatic Control Valves
BNT850HE(T), BNT850HE(F) BNT851HE(T), BNT851HE(F)  
BNT1850HE(T), BNT1850HE(F), BNT1851HE(T) BNT1851HE(F),  
BNT4850HE(T), BNT4850HE(F) BNT4851HE(T), BNT4851HE(F),  
BNT5850HE(T), BNT5850HE(F), BNT5851HE(T), BNT5851HE(F)</v>
      </c>
      <c r="L104" t="str">
        <f>IF(Table6[[#This Row],[Applicable in following countries and continents]]&lt;&gt;"",Table6[[#This Row],[Applicable in following countries and continents]],"")</f>
        <v>European Union</v>
      </c>
    </row>
    <row r="105" spans="2:12" x14ac:dyDescent="0.25">
      <c r="B105" s="13" t="str">
        <f>IF(Table6[[#This Row],[Expiration date of certificate is]]&lt;&gt;"",Table6[[#This Row],[Expiration date of certificate is]],"")</f>
        <v/>
      </c>
      <c r="C105" s="13" t="str">
        <f>IF(Table6[[#This Row],[Renewal certificate requested?]]&lt;&gt;"",Table6[[#This Row],[Renewal certificate requested?]],"")</f>
        <v>No</v>
      </c>
      <c r="D105" s="4" t="str">
        <f>IF(Table6[[#This Row],[Download the PDF of the certificate here]]&lt;&gt;"",
HYPERLINK(Table6[[#This Row],[Download the PDF of the certificate here]],"Link"),"")</f>
        <v>Link</v>
      </c>
      <c r="E105" t="str">
        <f>IF(Table6[[#This Row],[Certificate Owner]]&lt;&gt;"",Table6[[#This Row],[Certificate Owner]],"")</f>
        <v>Supplier Certifcate</v>
      </c>
      <c r="F105" t="str">
        <f>IF(Table6[[#This Row],[Responsible Company]]&lt;&gt;"",Table6[[#This Row],[Responsible Company]],"")</f>
        <v>PWG N.V.</v>
      </c>
      <c r="G105" s="35" t="str">
        <f>IF(Table6[[#This Row],[Index Number/Title]]&lt;&gt;"",Table6[[#This Row],[Index Number/Title]],"")</f>
        <v>Softeners Canature Version 3-2016.02.19</v>
      </c>
      <c r="H105" s="19" t="str">
        <f>IF(Table6[[#This Row],[Certification No.]]&lt;&gt;"",Table6[[#This Row],[Certification No.]],"")</f>
        <v>N°1966AS01CTE30470  
1966AF01CTE30470</v>
      </c>
      <c r="I105" t="str">
        <f>IF(Table6[[#This Row],[Product category]]&lt;&gt;"",Table6[[#This Row],[Product category]],"")</f>
        <v>Softeners</v>
      </c>
      <c r="J105" t="str">
        <f>IF(Table6[[#This Row],[Type of certificate]]&lt;&gt;"",Table6[[#This Row],[Type of certificate]],"")</f>
        <v>CE</v>
      </c>
      <c r="K105" t="str">
        <f>IF(Table6[[#This Row],[Content of Certificate]]&lt;&gt;"",Table6[[#This Row],[Content of Certificate]],"")</f>
        <v>Low Voltage Directive 2014/35/EU</v>
      </c>
      <c r="L105" t="str">
        <f>IF(Table6[[#This Row],[Applicable in following countries and continents]]&lt;&gt;"",Table6[[#This Row],[Applicable in following countries and continents]],"")</f>
        <v>European Union</v>
      </c>
    </row>
    <row r="106" spans="2:12" x14ac:dyDescent="0.25">
      <c r="B106" s="13" t="str">
        <f>IF(Table6[[#This Row],[Expiration date of certificate is]]&lt;&gt;"",Table6[[#This Row],[Expiration date of certificate is]],"")</f>
        <v/>
      </c>
      <c r="C106" s="13" t="str">
        <f>IF(Table6[[#This Row],[Renewal certificate requested?]]&lt;&gt;"",Table6[[#This Row],[Renewal certificate requested?]],"")</f>
        <v>No</v>
      </c>
      <c r="D106" s="27" t="str">
        <f>IF(Table6[[#This Row],[Download the PDF of the certificate here]]&lt;&gt;"",
HYPERLINK(Table6[[#This Row],[Download the PDF of the certificate here]],"Link"),"")</f>
        <v>Link</v>
      </c>
      <c r="E106" t="str">
        <f>IF(Table6[[#This Row],[Certificate Owner]]&lt;&gt;"",Table6[[#This Row],[Certificate Owner]],"")</f>
        <v>Supplier Certifcate</v>
      </c>
      <c r="F106" t="str">
        <f>IF(Table6[[#This Row],[Responsible Company]]&lt;&gt;"",Table6[[#This Row],[Responsible Company]],"")</f>
        <v>Suko NV</v>
      </c>
      <c r="G106" s="35" t="str">
        <f>IF(Table6[[#This Row],[Index Number/Title]]&lt;&gt;"",Table6[[#This Row],[Index Number/Title]],"")</f>
        <v>Valves Clack Water Softening and Filtering Control Valves D-1303-003</v>
      </c>
      <c r="H106" s="19" t="str">
        <f>IF(Table6[[#This Row],[Certification No.]]&lt;&gt;"",Table6[[#This Row],[Certification No.]],"")</f>
        <v>D-1303-003</v>
      </c>
      <c r="I106" t="str">
        <f>IF(Table6[[#This Row],[Product category]]&lt;&gt;"",Table6[[#This Row],[Product category]],"")</f>
        <v>Valves - Clack</v>
      </c>
      <c r="J106" t="str">
        <f>IF(Table6[[#This Row],[Type of certificate]]&lt;&gt;"",Table6[[#This Row],[Type of certificate]],"")</f>
        <v>CE</v>
      </c>
      <c r="K106" t="str">
        <f>IF(Table6[[#This Row],[Content of Certificate]]&lt;&gt;"",Table6[[#This Row],[Content of Certificate]],"")</f>
        <v>EMC-5133-TF</v>
      </c>
      <c r="L106" t="str">
        <f>IF(Table6[[#This Row],[Applicable in following countries and continents]]&lt;&gt;"",Table6[[#This Row],[Applicable in following countries and continents]],"")</f>
        <v>European Union</v>
      </c>
    </row>
    <row r="107" spans="2:12" x14ac:dyDescent="0.25">
      <c r="B107" s="13" t="str">
        <f>IF(Table6[[#This Row],[Expiration date of certificate is]]&lt;&gt;"",Table6[[#This Row],[Expiration date of certificate is]],"")</f>
        <v/>
      </c>
      <c r="C107" s="13" t="str">
        <f>IF(Table6[[#This Row],[Renewal certificate requested?]]&lt;&gt;"",Table6[[#This Row],[Renewal certificate requested?]],"")</f>
        <v>No</v>
      </c>
      <c r="D107" s="27" t="str">
        <f>IF(Table6[[#This Row],[Download the PDF of the certificate here]]&lt;&gt;"",
HYPERLINK(Table6[[#This Row],[Download the PDF of the certificate here]],"Link"),"")</f>
        <v>Link</v>
      </c>
      <c r="E107" t="str">
        <f>IF(Table6[[#This Row],[Certificate Owner]]&lt;&gt;"",Table6[[#This Row],[Certificate Owner]],"")</f>
        <v>PWG Certificate</v>
      </c>
      <c r="F107" t="str">
        <f>IF(Table6[[#This Row],[Responsible Company]]&lt;&gt;"",Table6[[#This Row],[Responsible Company]],"")</f>
        <v>PWG N.V.</v>
      </c>
      <c r="G107" t="str">
        <f>IF(Table6[[#This Row],[Index Number/Title]]&lt;&gt;"",Table6[[#This Row],[Index Number/Title]],"")</f>
        <v>Pressure vessels PWG (FRP) Membrane housing</v>
      </c>
      <c r="H107" s="19" t="str">
        <f>IF(Table6[[#This Row],[Certification No.]]&lt;&gt;"",Table6[[#This Row],[Certification No.]],"")</f>
        <v/>
      </c>
      <c r="I107" t="str">
        <f>IF(Table6[[#This Row],[Product category]]&lt;&gt;"",Table6[[#This Row],[Product category]],"")</f>
        <v>Composite pressure vessels</v>
      </c>
      <c r="J107" t="str">
        <f>IF(Table6[[#This Row],[Type of certificate]]&lt;&gt;"",Table6[[#This Row],[Type of certificate]],"")</f>
        <v>CE</v>
      </c>
      <c r="K107" t="str">
        <f>IF(Table6[[#This Row],[Content of Certificate]]&lt;&gt;"",Table6[[#This Row],[Content of Certificate]],"")</f>
        <v>Pressure Equipment Directive 2014/68/EU</v>
      </c>
      <c r="L107" t="str">
        <f>IF(Table6[[#This Row],[Applicable in following countries and continents]]&lt;&gt;"",Table6[[#This Row],[Applicable in following countries and continents]],"")</f>
        <v>European Union</v>
      </c>
    </row>
    <row r="108" spans="2:12" x14ac:dyDescent="0.25">
      <c r="B108" s="13" t="str">
        <f>IF(Table6[[#This Row],[Expiration date of certificate is]]&lt;&gt;"",Table6[[#This Row],[Expiration date of certificate is]],"")</f>
        <v/>
      </c>
      <c r="C108" s="13" t="str">
        <f>IF(Table6[[#This Row],[Renewal certificate requested?]]&lt;&gt;"",Table6[[#This Row],[Renewal certificate requested?]],"")</f>
        <v>No</v>
      </c>
      <c r="D108" s="4" t="str">
        <f>IF(Table6[[#This Row],[Download the PDF of the certificate here]]&lt;&gt;"",
HYPERLINK(Table6[[#This Row],[Download the PDF of the certificate here]],"Link"),"")</f>
        <v>Link</v>
      </c>
      <c r="E108" t="str">
        <f>IF(Table6[[#This Row],[Certificate Owner]]&lt;&gt;"",Table6[[#This Row],[Certificate Owner]],"")</f>
        <v>Supplier Certifcate</v>
      </c>
      <c r="F108" t="str">
        <f>IF(Table6[[#This Row],[Responsible Company]]&lt;&gt;"",Table6[[#This Row],[Responsible Company]],"")</f>
        <v>Suko NV</v>
      </c>
      <c r="G108" s="35" t="str">
        <f>IF(Table6[[#This Row],[Index Number/Title]]&lt;&gt;"",Table6[[#This Row],[Index Number/Title]],"")</f>
        <v>Valves Clack V4228 WiFi Board and Valves with V4228</v>
      </c>
      <c r="H108" s="19" t="str">
        <f>IF(Table6[[#This Row],[Certification No.]]&lt;&gt;"",Table6[[#This Row],[Certification No.]],"")</f>
        <v>D-V4228-002</v>
      </c>
      <c r="I108" t="str">
        <f>IF(Table6[[#This Row],[Product category]]&lt;&gt;"",Table6[[#This Row],[Product category]],"")</f>
        <v>Valves - Clack</v>
      </c>
      <c r="J108" t="str">
        <f>IF(Table6[[#This Row],[Type of certificate]]&lt;&gt;"",Table6[[#This Row],[Type of certificate]],"")</f>
        <v>CE</v>
      </c>
      <c r="K108" t="str">
        <f>IF(Table6[[#This Row],[Content of Certificate]]&lt;&gt;"",Table6[[#This Row],[Content of Certificate]],"")</f>
        <v>Mechanical safety  
Council Directive 2006/42/E
Council Directive 2014/53/E
V4228 WiFi Board and Valves with V4228</v>
      </c>
      <c r="L108" t="str">
        <f>IF(Table6[[#This Row],[Applicable in following countries and continents]]&lt;&gt;"",Table6[[#This Row],[Applicable in following countries and continents]],"")</f>
        <v>European Union</v>
      </c>
    </row>
    <row r="109" spans="2:12" x14ac:dyDescent="0.25">
      <c r="B109" s="13" t="str">
        <f>IF(Table6[[#This Row],[Expiration date of certificate is]]&lt;&gt;"",Table6[[#This Row],[Expiration date of certificate is]],"")</f>
        <v/>
      </c>
      <c r="C109" s="13" t="str">
        <f>IF(Table6[[#This Row],[Renewal certificate requested?]]&lt;&gt;"",Table6[[#This Row],[Renewal certificate requested?]],"")</f>
        <v>No</v>
      </c>
      <c r="D109" s="4" t="str">
        <f>IF(Table6[[#This Row],[Download the PDF of the certificate here]]&lt;&gt;"",
HYPERLINK(Table6[[#This Row],[Download the PDF of the certificate here]],"Link"),"")</f>
        <v>Link</v>
      </c>
      <c r="E109" t="str">
        <f>IF(Table6[[#This Row],[Certificate Owner]]&lt;&gt;"",Table6[[#This Row],[Certificate Owner]],"")</f>
        <v>Supplier Certifcate</v>
      </c>
      <c r="F109" t="str">
        <f>IF(Table6[[#This Row],[Responsible Company]]&lt;&gt;"",Table6[[#This Row],[Responsible Company]],"")</f>
        <v>Suko NV</v>
      </c>
      <c r="G109" t="str">
        <f>IF(Table6[[#This Row],[Index Number/Title]]&lt;&gt;"",Table6[[#This Row],[Index Number/Title]],"")</f>
        <v>Valves Clack Water Softening and Filtering Control Valves D-12147-012</v>
      </c>
      <c r="H109" s="19" t="str">
        <f>IF(Table6[[#This Row],[Certification No.]]&lt;&gt;"",Table6[[#This Row],[Certification No.]],"")</f>
        <v>D-12147-012</v>
      </c>
      <c r="I109" t="str">
        <f>IF(Table6[[#This Row],[Product category]]&lt;&gt;"",Table6[[#This Row],[Product category]],"")</f>
        <v>Valves - Clack</v>
      </c>
      <c r="J109" t="str">
        <f>IF(Table6[[#This Row],[Type of certificate]]&lt;&gt;"",Table6[[#This Row],[Type of certificate]],"")</f>
        <v>CE</v>
      </c>
      <c r="K109" t="str">
        <f>IF(Table6[[#This Row],[Content of Certificate]]&lt;&gt;"",Table6[[#This Row],[Content of Certificate]],"")</f>
        <v>electromagnetic compatibility
Mehcanical safety  
Council Directives 2006/42/E
2014/30/EU
2011/65/EU</v>
      </c>
      <c r="L109" t="str">
        <f>IF(Table6[[#This Row],[Applicable in following countries and continents]]&lt;&gt;"",Table6[[#This Row],[Applicable in following countries and continents]],"")</f>
        <v>European Union</v>
      </c>
    </row>
    <row r="110" spans="2:12" x14ac:dyDescent="0.25">
      <c r="B110" s="13" t="str">
        <f>IF(Table6[[#This Row],[Expiration date of certificate is]]&lt;&gt;"",Table6[[#This Row],[Expiration date of certificate is]],"")</f>
        <v/>
      </c>
      <c r="C110" s="13" t="str">
        <f>IF(Table6[[#This Row],[Renewal certificate requested?]]&lt;&gt;"",Table6[[#This Row],[Renewal certificate requested?]],"")</f>
        <v>No</v>
      </c>
      <c r="D110" s="27" t="str">
        <f>IF(Table6[[#This Row],[Download the PDF of the certificate here]]&lt;&gt;"",
HYPERLINK(Table6[[#This Row],[Download the PDF of the certificate here]],"Link"),"")</f>
        <v>Link</v>
      </c>
      <c r="E110" t="str">
        <f>IF(Table6[[#This Row],[Certificate Owner]]&lt;&gt;"",Table6[[#This Row],[Certificate Owner]],"")</f>
        <v>Supplier Certifcate</v>
      </c>
      <c r="F110" t="str">
        <f>IF(Table6[[#This Row],[Responsible Company]]&lt;&gt;"",Table6[[#This Row],[Responsible Company]],"")</f>
        <v>Suko NV</v>
      </c>
      <c r="G110" s="35" t="str">
        <f>IF(Table6[[#This Row],[Index Number/Title]]&lt;&gt;"",Table6[[#This Row],[Index Number/Title]],"")</f>
        <v>Valves Clack Water Softening and Filtering Control Valves D-1303-004</v>
      </c>
      <c r="H110" s="19" t="str">
        <f>IF(Table6[[#This Row],[Certification No.]]&lt;&gt;"",Table6[[#This Row],[Certification No.]],"")</f>
        <v>D-1303-004</v>
      </c>
      <c r="I110" t="str">
        <f>IF(Table6[[#This Row],[Product category]]&lt;&gt;"",Table6[[#This Row],[Product category]],"")</f>
        <v>Valves - Clack</v>
      </c>
      <c r="J110" t="str">
        <f>IF(Table6[[#This Row],[Type of certificate]]&lt;&gt;"",Table6[[#This Row],[Type of certificate]],"")</f>
        <v>CE</v>
      </c>
      <c r="K110" t="str">
        <f>IF(Table6[[#This Row],[Content of Certificate]]&lt;&gt;"",Table6[[#This Row],[Content of Certificate]],"")</f>
        <v>electromagnetic compatibility
Mechanical safety  
Council Directive 2014/30/EU
Council Directive 2014/35/EU</v>
      </c>
      <c r="L110" t="str">
        <f>IF(Table6[[#This Row],[Applicable in following countries and continents]]&lt;&gt;"",Table6[[#This Row],[Applicable in following countries and continents]],"")</f>
        <v>European Union</v>
      </c>
    </row>
    <row r="111" spans="2:12" x14ac:dyDescent="0.25">
      <c r="B111" s="13" t="str">
        <f>IF(Table6[[#This Row],[Expiration date of certificate is]]&lt;&gt;"",Table6[[#This Row],[Expiration date of certificate is]],"")</f>
        <v/>
      </c>
      <c r="C111" s="13" t="str">
        <f>IF(Table6[[#This Row],[Renewal certificate requested?]]&lt;&gt;"",Table6[[#This Row],[Renewal certificate requested?]],"")</f>
        <v>No</v>
      </c>
      <c r="D111" s="4" t="str">
        <f>IF(Table6[[#This Row],[Download the PDF of the certificate here]]&lt;&gt;"",
HYPERLINK(Table6[[#This Row],[Download the PDF of the certificate here]],"Link"),"")</f>
        <v>Link</v>
      </c>
      <c r="E111" t="str">
        <f>IF(Table6[[#This Row],[Certificate Owner]]&lt;&gt;"",Table6[[#This Row],[Certificate Owner]],"")</f>
        <v>Supplier Certifcate</v>
      </c>
      <c r="F111" t="str">
        <f>IF(Table6[[#This Row],[Responsible Company]]&lt;&gt;"",Table6[[#This Row],[Responsible Company]],"")</f>
        <v>Suko NV</v>
      </c>
      <c r="G111" s="35" t="str">
        <f>IF(Table6[[#This Row],[Index Number/Title]]&lt;&gt;"",Table6[[#This Row],[Index Number/Title]],"")</f>
        <v>Valves Clack System Controller D-3030-01-004</v>
      </c>
      <c r="H111" s="19" t="str">
        <f>IF(Table6[[#This Row],[Certification No.]]&lt;&gt;"",Table6[[#This Row],[Certification No.]],"")</f>
        <v>D-3030-01-004</v>
      </c>
      <c r="I111" t="str">
        <f>IF(Table6[[#This Row],[Product category]]&lt;&gt;"",Table6[[#This Row],[Product category]],"")</f>
        <v>Valves - Clack</v>
      </c>
      <c r="J111" t="str">
        <f>IF(Table6[[#This Row],[Type of certificate]]&lt;&gt;"",Table6[[#This Row],[Type of certificate]],"")</f>
        <v>CE</v>
      </c>
      <c r="K111" t="str">
        <f>IF(Table6[[#This Row],[Content of Certificate]]&lt;&gt;"",Table6[[#This Row],[Content of Certificate]],"")</f>
        <v>Low Voltage Directive, EMC Directive and RoHS Directive.
Electromagnetic compatibility
Council Directive 2014/35/EU
Council Directive 2014/30/EU
Council Directive 2011/65/EU</v>
      </c>
      <c r="L111" t="str">
        <f>IF(Table6[[#This Row],[Applicable in following countries and continents]]&lt;&gt;"",Table6[[#This Row],[Applicable in following countries and continents]],"")</f>
        <v>European Union</v>
      </c>
    </row>
    <row r="112" spans="2:12" x14ac:dyDescent="0.25">
      <c r="B112" s="13" t="str">
        <f>IF(Table6[[#This Row],[Expiration date of certificate is]]&lt;&gt;"",Table6[[#This Row],[Expiration date of certificate is]],"")</f>
        <v/>
      </c>
      <c r="C112" s="13" t="str">
        <f>IF(Table6[[#This Row],[Renewal certificate requested?]]&lt;&gt;"",Table6[[#This Row],[Renewal certificate requested?]],"")</f>
        <v>No</v>
      </c>
      <c r="D112" s="4" t="str">
        <f>IF(Table6[[#This Row],[Download the PDF of the certificate here]]&lt;&gt;"",
HYPERLINK(Table6[[#This Row],[Download the PDF of the certificate here]],"Link"),"")</f>
        <v>Link</v>
      </c>
      <c r="E112" t="str">
        <f>IF(Table6[[#This Row],[Certificate Owner]]&lt;&gt;"",Table6[[#This Row],[Certificate Owner]],"")</f>
        <v>Supplier Certifcate</v>
      </c>
      <c r="F112" t="str">
        <f>IF(Table6[[#This Row],[Responsible Company]]&lt;&gt;"",Table6[[#This Row],[Responsible Company]],"")</f>
        <v>PWG N.V.</v>
      </c>
      <c r="G112" s="35" t="str">
        <f>IF(Table6[[#This Row],[Index Number/Title]]&lt;&gt;"",Table6[[#This Row],[Index Number/Title]],"")</f>
        <v>Valves Runxin NSF/ANSI 44</v>
      </c>
      <c r="H112" s="19" t="str">
        <f>IF(Table6[[#This Row],[Certification No.]]&lt;&gt;"",Table6[[#This Row],[Certification No.]],"")</f>
        <v>C0110917 - 01</v>
      </c>
      <c r="I112" t="str">
        <f>IF(Table6[[#This Row],[Product category]]&lt;&gt;"",Table6[[#This Row],[Product category]],"")</f>
        <v>Valves - Runxin</v>
      </c>
      <c r="J112" t="str">
        <f>IF(Table6[[#This Row],[Type of certificate]]&lt;&gt;"",Table6[[#This Row],[Type of certificate]],"")</f>
        <v>NSF</v>
      </c>
      <c r="K112" t="str">
        <f>IF(Table6[[#This Row],[Content of Certificate]]&lt;&gt;"",Table6[[#This Row],[Content of Certificate]],"")</f>
        <v>COMPONENTS: Valves, Water Softener[1]  
TM.F116/F70G[2]  
TM.F56AQ[3] [4]  
TM.F56BQ[3] [4]  
TM.F56CQ[3] [4]  
TM.F56EQ[3] [4]  
TM.F56FQ[3] [4]  
TM.F63RX[3] [5]  
TM.F64AQ[3] [4]  
TM.F64BQ[3] [4]  
TM.F64CQ[3] [4]  
TM.F64EQ[3] [4]  
TM.F65RY[3] [5] [6]  
TM.F67R[5]  
TM.F68RX[3] [5] [6]  
TM.F69RY[3] [5] [6]  
TM.F71R[3] [5]  
TM.F79R[5] [7]  
TM.F82RX[5] [6] [8]  
TM.F92RX[5] [6] [9]  
TM.F92RX/F70E[5] [6] [9]  
aquex 610410[3]  
aquex 610413[3]  
aquex 610416[3]  
aquex 610418[3]</v>
      </c>
      <c r="L112" t="str">
        <f>IF(Table6[[#This Row],[Applicable in following countries and continents]]&lt;&gt;"",Table6[[#This Row],[Applicable in following countries and continents]],"")</f>
        <v>United States</v>
      </c>
    </row>
    <row r="113" spans="2:12" x14ac:dyDescent="0.25">
      <c r="B113" s="13" t="str">
        <f>IF(Table6[[#This Row],[Expiration date of certificate is]]&lt;&gt;"",Table6[[#This Row],[Expiration date of certificate is]],"")</f>
        <v/>
      </c>
      <c r="C113" s="13" t="str">
        <f>IF(Table6[[#This Row],[Renewal certificate requested?]]&lt;&gt;"",Table6[[#This Row],[Renewal certificate requested?]],"")</f>
        <v>No</v>
      </c>
      <c r="D113" s="4" t="str">
        <f>IF(Table6[[#This Row],[Download the PDF of the certificate here]]&lt;&gt;"",
HYPERLINK(Table6[[#This Row],[Download the PDF of the certificate here]],"Link"),"")</f>
        <v>Link</v>
      </c>
      <c r="E113" t="str">
        <f>IF(Table6[[#This Row],[Certificate Owner]]&lt;&gt;"",Table6[[#This Row],[Certificate Owner]],"")</f>
        <v>Supplier Certifcate</v>
      </c>
      <c r="F113" t="str">
        <f>IF(Table6[[#This Row],[Responsible Company]]&lt;&gt;"",Table6[[#This Row],[Responsible Company]],"")</f>
        <v>PWG N.V.</v>
      </c>
      <c r="G113" s="35" t="str">
        <f>IF(Table6[[#This Row],[Index Number/Title]]&lt;&gt;"",Table6[[#This Row],[Index Number/Title]],"")</f>
        <v>Valves Runxin NSF/ANSI/CAN 61</v>
      </c>
      <c r="H113" s="19" t="str">
        <f>IF(Table6[[#This Row],[Certification No.]]&lt;&gt;"",Table6[[#This Row],[Certification No.]],"")</f>
        <v>C0111078 - 01</v>
      </c>
      <c r="I113" t="str">
        <f>IF(Table6[[#This Row],[Product category]]&lt;&gt;"",Table6[[#This Row],[Product category]],"")</f>
        <v>Valves - Runxin</v>
      </c>
      <c r="J113" t="str">
        <f>IF(Table6[[#This Row],[Type of certificate]]&lt;&gt;"",Table6[[#This Row],[Type of certificate]],"")</f>
        <v>NSF</v>
      </c>
      <c r="K113" t="str">
        <f>IF(Table6[[#This Row],[Content of Certificate]]&lt;&gt;"",Table6[[#This Row],[Content of Certificate]],"")</f>
        <v>Mechanical Devices
Trade Designation Size Temp Material
Valves[1] [2]  
N56DQ[3] 2" CLD 23 MLTPL  
N64DQ[3] 2" CLD 23 MLTPL  
N64FQ[3] 1 1/2" CLD 23 MLTPL  
N74RX[4] 2" CLD 23 MLTPL  
N75RX[4] 2" CLD 23 MLTPL  
N77RX[4] 2" CLD 23 MLTPL  
aquex 610414 2" CLD 23 MLTPL  
aquex 610419 2" CLD 23 MLTPL
[1] Certified for use in water treatment plants. These valves are not evaluated for use in  
the water transmission line or in a building distribution system.  
[2] Sizes refer to the inlet connection.  
[3] 'Q' refers to the material of hand shank and is denoted as a 1, 2, or 3, which represent  
different materials.  
[4] 'X' refers to the measurement method and may be 1, 2, or 3. 'R' refers to the  
configuration of control box and may be letter 'A' to 'Z'.</v>
      </c>
      <c r="L113" t="str">
        <f>IF(Table6[[#This Row],[Applicable in following countries and continents]]&lt;&gt;"",Table6[[#This Row],[Applicable in following countries and continents]],"")</f>
        <v>United States</v>
      </c>
    </row>
    <row r="114" spans="2:12" x14ac:dyDescent="0.25">
      <c r="B114" s="13" t="str">
        <f>IF(Table6[[#This Row],[Expiration date of certificate is]]&lt;&gt;"",Table6[[#This Row],[Expiration date of certificate is]],"")</f>
        <v/>
      </c>
      <c r="C114" s="13" t="str">
        <f>IF(Table6[[#This Row],[Renewal certificate requested?]]&lt;&gt;"",Table6[[#This Row],[Renewal certificate requested?]],"")</f>
        <v>No</v>
      </c>
      <c r="D114" s="4" t="str">
        <f>IF(Table6[[#This Row],[Download the PDF of the certificate here]]&lt;&gt;"",
HYPERLINK(Table6[[#This Row],[Download the PDF of the certificate here]],"Link"),"")</f>
        <v>Link</v>
      </c>
      <c r="E114" t="str">
        <f>IF(Table6[[#This Row],[Certificate Owner]]&lt;&gt;"",Table6[[#This Row],[Certificate Owner]],"")</f>
        <v>PWG Certificate</v>
      </c>
      <c r="F114" t="str">
        <f>IF(Table6[[#This Row],[Responsible Company]]&lt;&gt;"",Table6[[#This Row],[Responsible Company]],"")</f>
        <v>PWG N.V.</v>
      </c>
      <c r="G114" s="35" t="str">
        <f>IF(Table6[[#This Row],[Index Number/Title]]&lt;&gt;"",Table6[[#This Row],[Index Number/Title]],"")</f>
        <v>Softeners Suko Evolve Electronic Monoblock 28,3L</v>
      </c>
      <c r="H114" s="19">
        <f>IF(Table6[[#This Row],[Certification No.]]&lt;&gt;"",Table6[[#This Row],[Certification No.]],"")</f>
        <v>5307047403</v>
      </c>
      <c r="I114" t="str">
        <f>IF(Table6[[#This Row],[Product category]]&lt;&gt;"",Table6[[#This Row],[Product category]],"")</f>
        <v>Softeners</v>
      </c>
      <c r="J114" t="str">
        <f>IF(Table6[[#This Row],[Type of certificate]]&lt;&gt;"",Table6[[#This Row],[Type of certificate]],"")</f>
        <v>CE</v>
      </c>
      <c r="K114" t="str">
        <f>IF(Table6[[#This Row],[Content of Certificate]]&lt;&gt;"",Table6[[#This Row],[Content of Certificate]],"")</f>
        <v>2014/30/EU
2014/35/EU
2006/42/EC
2011/65/EU
2014/68/EU
Electromagnetic Compatibility
Low Voltage Directive
Machinery Directive
ROHS directive
Pressure Equipment Directive</v>
      </c>
      <c r="L114" t="str">
        <f>IF(Table6[[#This Row],[Applicable in following countries and continents]]&lt;&gt;"",Table6[[#This Row],[Applicable in following countries and continents]],"")</f>
        <v>European Union</v>
      </c>
    </row>
    <row r="115" spans="2:12" x14ac:dyDescent="0.25">
      <c r="B115" s="13" t="str">
        <f>IF(Table6[[#This Row],[Expiration date of certificate is]]&lt;&gt;"",Table6[[#This Row],[Expiration date of certificate is]],"")</f>
        <v/>
      </c>
      <c r="C115" s="13" t="str">
        <f>IF(Table6[[#This Row],[Renewal certificate requested?]]&lt;&gt;"",Table6[[#This Row],[Renewal certificate requested?]],"")</f>
        <v>No</v>
      </c>
      <c r="D115" s="4" t="str">
        <f>IF(Table6[[#This Row],[Download the PDF of the certificate here]]&lt;&gt;"",
HYPERLINK(Table6[[#This Row],[Download the PDF of the certificate here]],"Link"),"")</f>
        <v>Link</v>
      </c>
      <c r="E115" t="str">
        <f>IF(Table6[[#This Row],[Certificate Owner]]&lt;&gt;"",Table6[[#This Row],[Certificate Owner]],"")</f>
        <v>PWG Certificate</v>
      </c>
      <c r="F115" t="str">
        <f>IF(Table6[[#This Row],[Responsible Company]]&lt;&gt;"",Table6[[#This Row],[Responsible Company]],"")</f>
        <v>PWG N.V.</v>
      </c>
      <c r="G115" t="str">
        <f>IF(Table6[[#This Row],[Index Number/Title]]&lt;&gt;"",Table6[[#This Row],[Index Number/Title]],"")</f>
        <v>Softeners Suko Evolve Electronic Monoblock 25L</v>
      </c>
      <c r="H115" s="19">
        <f>IF(Table6[[#This Row],[Certification No.]]&lt;&gt;"",Table6[[#This Row],[Certification No.]],"")</f>
        <v>5307047598</v>
      </c>
      <c r="I115" t="str">
        <f>IF(Table6[[#This Row],[Product category]]&lt;&gt;"",Table6[[#This Row],[Product category]],"")</f>
        <v>Softeners</v>
      </c>
      <c r="J115" t="str">
        <f>IF(Table6[[#This Row],[Type of certificate]]&lt;&gt;"",Table6[[#This Row],[Type of certificate]],"")</f>
        <v>CE</v>
      </c>
      <c r="K115" t="str">
        <f>IF(Table6[[#This Row],[Content of Certificate]]&lt;&gt;"",Table6[[#This Row],[Content of Certificate]],"")</f>
        <v>2014/30/EU
2014/35/EU
2006/42/EC
2011/65/EU
2014/68/EU
Electromagnetic Compatibility
Low Voltage Directive
Machinery Directive
ROHS directive
Pressure Equipment Directive</v>
      </c>
      <c r="L115" t="str">
        <f>IF(Table6[[#This Row],[Applicable in following countries and continents]]&lt;&gt;"",Table6[[#This Row],[Applicable in following countries and continents]],"")</f>
        <v>European Union</v>
      </c>
    </row>
    <row r="116" spans="2:12" x14ac:dyDescent="0.25">
      <c r="B116" s="13" t="str">
        <f>IF(Table6[[#This Row],[Expiration date of certificate is]]&lt;&gt;"",Table6[[#This Row],[Expiration date of certificate is]],"")</f>
        <v/>
      </c>
      <c r="C116" s="13" t="str">
        <f>IF(Table6[[#This Row],[Renewal certificate requested?]]&lt;&gt;"",Table6[[#This Row],[Renewal certificate requested?]],"")</f>
        <v>No</v>
      </c>
      <c r="D116" s="27" t="str">
        <f>IF(Table6[[#This Row],[Download the PDF of the certificate here]]&lt;&gt;"",
HYPERLINK(Table6[[#This Row],[Download the PDF of the certificate here]],"Link"),"")</f>
        <v>Link</v>
      </c>
      <c r="E116" t="str">
        <f>IF(Table6[[#This Row],[Certificate Owner]]&lt;&gt;"",Table6[[#This Row],[Certificate Owner]],"")</f>
        <v>Supplier Certifcate</v>
      </c>
      <c r="F116" t="str">
        <f>IF(Table6[[#This Row],[Responsible Company]]&lt;&gt;"",Table6[[#This Row],[Responsible Company]],"")</f>
        <v>PWG N.V.</v>
      </c>
      <c r="G116" t="str">
        <f>IF(Table6[[#This Row],[Index Number/Title]]&lt;&gt;"",Table6[[#This Row],[Index Number/Title]],"")</f>
        <v>CE Pressure vessels Harbin First Line FRP</v>
      </c>
      <c r="H116" s="19" t="str">
        <f>IF(Table6[[#This Row],[Certification No.]]&lt;&gt;"",Table6[[#This Row],[Certification No.]],"")</f>
        <v>01 202 CHI/U-16 0011-20</v>
      </c>
      <c r="I116" t="str">
        <f>IF(Table6[[#This Row],[Product category]]&lt;&gt;"",Table6[[#This Row],[Product category]],"")</f>
        <v>Composite pressure vessels</v>
      </c>
      <c r="J116" t="str">
        <f>IF(Table6[[#This Row],[Type of certificate]]&lt;&gt;"",Table6[[#This Row],[Type of certificate]],"")</f>
        <v>CE</v>
      </c>
      <c r="K116" t="str">
        <f>IF(Table6[[#This Row],[Content of Certificate]]&lt;&gt;"",Table6[[#This Row],[Content of Certificate]],"")</f>
        <v>Fiberglass Reinforced Plastic(FRP) Pressure Vessels</v>
      </c>
      <c r="L116" t="str">
        <f>IF(Table6[[#This Row],[Applicable in following countries and continents]]&lt;&gt;"",Table6[[#This Row],[Applicable in following countries and continents]],"")</f>
        <v>European Union</v>
      </c>
    </row>
    <row r="117" spans="2:12" x14ac:dyDescent="0.25">
      <c r="B117" s="13" t="str">
        <f>IF(Table6[[#This Row],[Expiration date of certificate is]]&lt;&gt;"",Table6[[#This Row],[Expiration date of certificate is]],"")</f>
        <v/>
      </c>
      <c r="C117" s="13" t="str">
        <f>IF(Table6[[#This Row],[Renewal certificate requested?]]&lt;&gt;"",Table6[[#This Row],[Renewal certificate requested?]],"")</f>
        <v>No</v>
      </c>
      <c r="D117" s="27" t="str">
        <f>IF(Table6[[#This Row],[Download the PDF of the certificate here]]&lt;&gt;"",
HYPERLINK(Table6[[#This Row],[Download the PDF of the certificate here]],"Link"),"")</f>
        <v>Link</v>
      </c>
      <c r="E117" t="str">
        <f>IF(Table6[[#This Row],[Certificate Owner]]&lt;&gt;"",Table6[[#This Row],[Certificate Owner]],"")</f>
        <v>Supplier Certifcate</v>
      </c>
      <c r="F117" t="str">
        <f>IF(Table6[[#This Row],[Responsible Company]]&lt;&gt;"",Table6[[#This Row],[Responsible Company]],"")</f>
        <v>PWG N.V.</v>
      </c>
      <c r="G117" s="35" t="str">
        <f>IF(Table6[[#This Row],[Index Number/Title]]&lt;&gt;"",Table6[[#This Row],[Index Number/Title]],"")</f>
        <v>Valves Clack XMEGA Microcontroller 3</v>
      </c>
      <c r="H117" s="19" t="str">
        <f>IF(Table6[[#This Row],[Certification No.]]&lt;&gt;"",Table6[[#This Row],[Certification No.]],"")</f>
        <v>D-12147-013</v>
      </c>
      <c r="I117" t="str">
        <f>IF(Table6[[#This Row],[Product category]]&lt;&gt;"",Table6[[#This Row],[Product category]],"")</f>
        <v>Valves - Clack</v>
      </c>
      <c r="J117" t="str">
        <f>IF(Table6[[#This Row],[Type of certificate]]&lt;&gt;"",Table6[[#This Row],[Type of certificate]],"")</f>
        <v>CE</v>
      </c>
      <c r="K117" t="str">
        <f>IF(Table6[[#This Row],[Content of Certificate]]&lt;&gt;"",Table6[[#This Row],[Content of Certificate]],"")</f>
        <v xml:space="preserve">EN 61000-6-1:2007 EN 61000-6-3:2007/A1:2011/AC:2012 EN 12100:2010 EN 60204:2018 EN IEC 63000:2018 </v>
      </c>
      <c r="L117" t="str">
        <f>IF(Table6[[#This Row],[Applicable in following countries and continents]]&lt;&gt;"",Table6[[#This Row],[Applicable in following countries and continents]],"")</f>
        <v>European Union</v>
      </c>
    </row>
    <row r="118" spans="2:12" x14ac:dyDescent="0.25">
      <c r="B118" s="13" t="str">
        <f>IF(Table6[[#This Row],[Expiration date of certificate is]]&lt;&gt;"",Table6[[#This Row],[Expiration date of certificate is]],"")</f>
        <v/>
      </c>
      <c r="C118" s="13" t="str">
        <f>IF(Table6[[#This Row],[Renewal certificate requested?]]&lt;&gt;"",Table6[[#This Row],[Renewal certificate requested?]],"")</f>
        <v>No</v>
      </c>
      <c r="D118" s="27" t="str">
        <f>IF(Table6[[#This Row],[Download the PDF of the certificate here]]&lt;&gt;"",
HYPERLINK(Table6[[#This Row],[Download the PDF of the certificate here]],"Link"),"")</f>
        <v>Link</v>
      </c>
      <c r="E118" t="str">
        <f>IF(Table6[[#This Row],[Certificate Owner]]&lt;&gt;"",Table6[[#This Row],[Certificate Owner]],"")</f>
        <v>Supplier Certifcate</v>
      </c>
      <c r="F118" t="str">
        <f>IF(Table6[[#This Row],[Responsible Company]]&lt;&gt;"",Table6[[#This Row],[Responsible Company]],"")</f>
        <v>PWG N.V.</v>
      </c>
      <c r="G118" s="35" t="str">
        <f>IF(Table6[[#This Row],[Index Number/Title]]&lt;&gt;"",Table6[[#This Row],[Index Number/Title]],"")</f>
        <v>Valves Clack Water Softening and Filtering Control Valves</v>
      </c>
      <c r="H118" s="19" t="str">
        <f>IF(Table6[[#This Row],[Certification No.]]&lt;&gt;"",Table6[[#This Row],[Certification No.]],"")</f>
        <v>D-1303-006</v>
      </c>
      <c r="I118" t="str">
        <f>IF(Table6[[#This Row],[Product category]]&lt;&gt;"",Table6[[#This Row],[Product category]],"")</f>
        <v>Valves - Clack</v>
      </c>
      <c r="J118" t="str">
        <f>IF(Table6[[#This Row],[Type of certificate]]&lt;&gt;"",Table6[[#This Row],[Type of certificate]],"")</f>
        <v>CE</v>
      </c>
      <c r="K118" t="str">
        <f>IF(Table6[[#This Row],[Content of Certificate]]&lt;&gt;"",Table6[[#This Row],[Content of Certificate]],"")</f>
        <v xml:space="preserve">EN 61000-6-1:2007 EN 61000-6-3:2007/A1:2011/AC:2012  EN 61010-1:2010+A1:2019  EN IEC 63000:2018 </v>
      </c>
      <c r="L118" t="str">
        <f>IF(Table6[[#This Row],[Applicable in following countries and continents]]&lt;&gt;"",Table6[[#This Row],[Applicable in following countries and continents]],"")</f>
        <v>European Union</v>
      </c>
    </row>
    <row r="119" spans="2:12" x14ac:dyDescent="0.25">
      <c r="B119" s="13" t="str">
        <f>IF(Table6[[#This Row],[Expiration date of certificate is]]&lt;&gt;"",Table6[[#This Row],[Expiration date of certificate is]],"")</f>
        <v/>
      </c>
      <c r="C119" s="13" t="str">
        <f>IF(Table6[[#This Row],[Renewal certificate requested?]]&lt;&gt;"",Table6[[#This Row],[Renewal certificate requested?]],"")</f>
        <v>No</v>
      </c>
      <c r="D119" s="4" t="str">
        <f>IF(Table6[[#This Row],[Download the PDF of the certificate here]]&lt;&gt;"",
HYPERLINK(Table6[[#This Row],[Download the PDF of the certificate here]],"Link"),"")</f>
        <v>Link</v>
      </c>
      <c r="E119" t="str">
        <f>IF(Table6[[#This Row],[Certificate Owner]]&lt;&gt;"",Table6[[#This Row],[Certificate Owner]],"")</f>
        <v>Supplier Certifcate</v>
      </c>
      <c r="F119" t="str">
        <f>IF(Table6[[#This Row],[Responsible Company]]&lt;&gt;"",Table6[[#This Row],[Responsible Company]],"")</f>
        <v>PWG N.V.</v>
      </c>
      <c r="G119" s="35" t="str">
        <f>IF(Table6[[#This Row],[Index Number/Title]]&lt;&gt;"",Table6[[#This Row],[Index Number/Title]],"")</f>
        <v>Valves Clack System Controller D-3030-01-005</v>
      </c>
      <c r="H119" s="19" t="str">
        <f>IF(Table6[[#This Row],[Certification No.]]&lt;&gt;"",Table6[[#This Row],[Certification No.]],"")</f>
        <v>D-3030-01-005</v>
      </c>
      <c r="I119" t="str">
        <f>IF(Table6[[#This Row],[Product category]]&lt;&gt;"",Table6[[#This Row],[Product category]],"")</f>
        <v>Valves - Clack</v>
      </c>
      <c r="J119" t="str">
        <f>IF(Table6[[#This Row],[Type of certificate]]&lt;&gt;"",Table6[[#This Row],[Type of certificate]],"")</f>
        <v>CE</v>
      </c>
      <c r="K119" t="str">
        <f>IF(Table6[[#This Row],[Content of Certificate]]&lt;&gt;"",Table6[[#This Row],[Content of Certificate]],"")</f>
        <v xml:space="preserve">EN 61010-1:2010 EN 61326-1:2013 EN IEC 63000:2018 </v>
      </c>
      <c r="L119" t="str">
        <f>IF(Table6[[#This Row],[Applicable in following countries and continents]]&lt;&gt;"",Table6[[#This Row],[Applicable in following countries and continents]],"")</f>
        <v>European Union</v>
      </c>
    </row>
    <row r="120" spans="2:12" x14ac:dyDescent="0.25">
      <c r="B120" s="13" t="str">
        <f>IF(Table6[[#This Row],[Expiration date of certificate is]]&lt;&gt;"",Table6[[#This Row],[Expiration date of certificate is]],"")</f>
        <v/>
      </c>
      <c r="C120" s="13" t="str">
        <f>IF(Table6[[#This Row],[Renewal certificate requested?]]&lt;&gt;"",Table6[[#This Row],[Renewal certificate requested?]],"")</f>
        <v>No</v>
      </c>
      <c r="D120" s="4" t="str">
        <f>IF(Table6[[#This Row],[Download the PDF of the certificate here]]&lt;&gt;"",
HYPERLINK(Table6[[#This Row],[Download the PDF of the certificate here]],"Link"),"")</f>
        <v>Link</v>
      </c>
      <c r="E120" t="str">
        <f>IF(Table6[[#This Row],[Certificate Owner]]&lt;&gt;"",Table6[[#This Row],[Certificate Owner]],"")</f>
        <v>Supplier Certifcate</v>
      </c>
      <c r="F120" t="str">
        <f>IF(Table6[[#This Row],[Responsible Company]]&lt;&gt;"",Table6[[#This Row],[Responsible Company]],"")</f>
        <v>PWG N.V.</v>
      </c>
      <c r="G120" t="str">
        <f>IF(Table6[[#This Row],[Index Number/Title]]&lt;&gt;"",Table6[[#This Row],[Index Number/Title]],"")</f>
        <v>Valves Clack WiFi Board and Valves with V4228</v>
      </c>
      <c r="H120" s="19" t="str">
        <f>IF(Table6[[#This Row],[Certification No.]]&lt;&gt;"",Table6[[#This Row],[Certification No.]],"")</f>
        <v>D-V4228-003</v>
      </c>
      <c r="I120" t="str">
        <f>IF(Table6[[#This Row],[Product category]]&lt;&gt;"",Table6[[#This Row],[Product category]],"")</f>
        <v>Valves - Clack</v>
      </c>
      <c r="J120" t="str">
        <f>IF(Table6[[#This Row],[Type of certificate]]&lt;&gt;"",Table6[[#This Row],[Type of certificate]],"")</f>
        <v>CE</v>
      </c>
      <c r="K120" t="str">
        <f>IF(Table6[[#This Row],[Content of Certificate]]&lt;&gt;"",Table6[[#This Row],[Content of Certificate]],"")</f>
        <v xml:space="preserve">EN 62368-1:2014 EN 61010-1:2010 EN 300 328 V2.1.1 EN 301 489-1 V1.9.2 EN 301 489-17 V3.2.0 EN 61326:2013 EN IEC 63000:2018 </v>
      </c>
      <c r="L120" t="str">
        <f>IF(Table6[[#This Row],[Applicable in following countries and continents]]&lt;&gt;"",Table6[[#This Row],[Applicable in following countries and continents]],"")</f>
        <v>European Union</v>
      </c>
    </row>
    <row r="121" spans="2:12" x14ac:dyDescent="0.25">
      <c r="B121" s="13" t="str">
        <f>IF(Table6[[#This Row],[Expiration date of certificate is]]&lt;&gt;"",Table6[[#This Row],[Expiration date of certificate is]],"")</f>
        <v/>
      </c>
      <c r="C121" s="13" t="str">
        <f>IF(Table6[[#This Row],[Renewal certificate requested?]]&lt;&gt;"",Table6[[#This Row],[Renewal certificate requested?]],"")</f>
        <v>No</v>
      </c>
      <c r="D121" s="4" t="str">
        <f>IF(Table6[[#This Row],[Download the PDF of the certificate here]]&lt;&gt;"",
HYPERLINK(Table6[[#This Row],[Download the PDF of the certificate here]],"Link"),"")</f>
        <v>Link</v>
      </c>
      <c r="E121" t="str">
        <f>IF(Table6[[#This Row],[Certificate Owner]]&lt;&gt;"",Table6[[#This Row],[Certificate Owner]],"")</f>
        <v>Supplier Certifcate</v>
      </c>
      <c r="F121" t="str">
        <f>IF(Table6[[#This Row],[Responsible Company]]&lt;&gt;"",Table6[[#This Row],[Responsible Company]],"")</f>
        <v>PWG N.V.</v>
      </c>
      <c r="G121" s="35" t="str">
        <f>IF(Table6[[#This Row],[Index Number/Title]]&lt;&gt;"",Table6[[#This Row],[Index Number/Title]],"")</f>
        <v>Pressure vessels Pentair Blowmolded Tank Family Pentair</v>
      </c>
      <c r="H121" s="19" t="str">
        <f>IF(Table6[[#This Row],[Certification No.]]&lt;&gt;"",Table6[[#This Row],[Certification No.]],"")</f>
        <v/>
      </c>
      <c r="I121" t="str">
        <f>IF(Table6[[#This Row],[Product category]]&lt;&gt;"",Table6[[#This Row],[Product category]],"")</f>
        <v>Composite pressure vessels</v>
      </c>
      <c r="J121" t="str">
        <f>IF(Table6[[#This Row],[Type of certificate]]&lt;&gt;"",Table6[[#This Row],[Type of certificate]],"")</f>
        <v>CE</v>
      </c>
      <c r="K121" t="str">
        <f>IF(Table6[[#This Row],[Content of Certificate]]&lt;&gt;"",Table6[[#This Row],[Content of Certificate]],"")</f>
        <v>RoHS Directive 2011/65/EC  
PED 2014/68/UE</v>
      </c>
      <c r="L121" t="str">
        <f>IF(Table6[[#This Row],[Applicable in following countries and continents]]&lt;&gt;"",Table6[[#This Row],[Applicable in following countries and continents]],"")</f>
        <v>European Union</v>
      </c>
    </row>
    <row r="122" spans="2:12" x14ac:dyDescent="0.25">
      <c r="B122" s="13" t="str">
        <f>IF(Table6[[#This Row],[Expiration date of certificate is]]&lt;&gt;"",Table6[[#This Row],[Expiration date of certificate is]],"")</f>
        <v/>
      </c>
      <c r="C122" s="13" t="str">
        <f>IF(Table6[[#This Row],[Renewal certificate requested?]]&lt;&gt;"",Table6[[#This Row],[Renewal certificate requested?]],"")</f>
        <v>No</v>
      </c>
      <c r="D122" s="4" t="str">
        <f>IF(Table6[[#This Row],[Download the PDF of the certificate here]]&lt;&gt;"",
HYPERLINK(Table6[[#This Row],[Download the PDF of the certificate here]],"Link"),"")</f>
        <v>Link</v>
      </c>
      <c r="E122" t="str">
        <f>IF(Table6[[#This Row],[Certificate Owner]]&lt;&gt;"",Table6[[#This Row],[Certificate Owner]],"")</f>
        <v>Supplier Certifcate</v>
      </c>
      <c r="F122" t="str">
        <f>IF(Table6[[#This Row],[Responsible Company]]&lt;&gt;"",Table6[[#This Row],[Responsible Company]],"")</f>
        <v>PWG N.V.</v>
      </c>
      <c r="G122" s="35" t="str">
        <f>IF(Table6[[#This Row],[Index Number/Title]]&lt;&gt;"",Table6[[#This Row],[Index Number/Title]],"")</f>
        <v>Pressure vessels Pentair Rotomolded Flanged Tank Family</v>
      </c>
      <c r="H122" s="19" t="str">
        <f>IF(Table6[[#This Row],[Certification No.]]&lt;&gt;"",Table6[[#This Row],[Certification No.]],"")</f>
        <v/>
      </c>
      <c r="I122" t="str">
        <f>IF(Table6[[#This Row],[Product category]]&lt;&gt;"",Table6[[#This Row],[Product category]],"")</f>
        <v>Composite pressure vessels</v>
      </c>
      <c r="J122" t="str">
        <f>IF(Table6[[#This Row],[Type of certificate]]&lt;&gt;"",Table6[[#This Row],[Type of certificate]],"")</f>
        <v>CE</v>
      </c>
      <c r="K122" t="str">
        <f>IF(Table6[[#This Row],[Content of Certificate]]&lt;&gt;"",Table6[[#This Row],[Content of Certificate]],"")</f>
        <v>RoHS Directive 2011/65/EC  
PED 2014/68/UE</v>
      </c>
      <c r="L122" t="str">
        <f>IF(Table6[[#This Row],[Applicable in following countries and continents]]&lt;&gt;"",Table6[[#This Row],[Applicable in following countries and continents]],"")</f>
        <v>European Union</v>
      </c>
    </row>
    <row r="123" spans="2:12" x14ac:dyDescent="0.25">
      <c r="B123" s="13" t="str">
        <f>IF(Table6[[#This Row],[Expiration date of certificate is]]&lt;&gt;"",Table6[[#This Row],[Expiration date of certificate is]],"")</f>
        <v/>
      </c>
      <c r="C123" s="13" t="str">
        <f>IF(Table6[[#This Row],[Renewal certificate requested?]]&lt;&gt;"",Table6[[#This Row],[Renewal certificate requested?]],"")</f>
        <v>No</v>
      </c>
      <c r="D123" s="27" t="str">
        <f>IF(Table6[[#This Row],[Download the PDF of the certificate here]]&lt;&gt;"",
HYPERLINK(Table6[[#This Row],[Download the PDF of the certificate here]],"Link"),"")</f>
        <v>Link</v>
      </c>
      <c r="E123" t="str">
        <f>IF(Table6[[#This Row],[Certificate Owner]]&lt;&gt;"",Table6[[#This Row],[Certificate Owner]],"")</f>
        <v>Supplier Certifcate</v>
      </c>
      <c r="F123" t="str">
        <f>IF(Table6[[#This Row],[Responsible Company]]&lt;&gt;"",Table6[[#This Row],[Responsible Company]],"")</f>
        <v>PWG N.V.</v>
      </c>
      <c r="G123" t="str">
        <f>IF(Table6[[#This Row],[Index Number/Title]]&lt;&gt;"",Table6[[#This Row],[Index Number/Title]],"")</f>
        <v>Pressure vessels Pentair Rotomolded Threaded Tank Family</v>
      </c>
      <c r="H123" s="19" t="str">
        <f>IF(Table6[[#This Row],[Certification No.]]&lt;&gt;"",Table6[[#This Row],[Certification No.]],"")</f>
        <v/>
      </c>
      <c r="I123" t="str">
        <f>IF(Table6[[#This Row],[Product category]]&lt;&gt;"",Table6[[#This Row],[Product category]],"")</f>
        <v>Composite pressure vessels</v>
      </c>
      <c r="J123" t="str">
        <f>IF(Table6[[#This Row],[Type of certificate]]&lt;&gt;"",Table6[[#This Row],[Type of certificate]],"")</f>
        <v>CE</v>
      </c>
      <c r="K123" t="str">
        <f>IF(Table6[[#This Row],[Content of Certificate]]&lt;&gt;"",Table6[[#This Row],[Content of Certificate]],"")</f>
        <v>RoHS Directive 2011/65/EC  
PED 2014/68/UE</v>
      </c>
      <c r="L123" t="str">
        <f>IF(Table6[[#This Row],[Applicable in following countries and continents]]&lt;&gt;"",Table6[[#This Row],[Applicable in following countries and continents]],"")</f>
        <v>European Union</v>
      </c>
    </row>
    <row r="124" spans="2:12" x14ac:dyDescent="0.25">
      <c r="B124" s="13" t="str">
        <f>IF(Table6[[#This Row],[Expiration date of certificate is]]&lt;&gt;"",Table6[[#This Row],[Expiration date of certificate is]],"")</f>
        <v/>
      </c>
      <c r="C124" s="13" t="str">
        <f>IF(Table6[[#This Row],[Renewal certificate requested?]]&lt;&gt;"",Table6[[#This Row],[Renewal certificate requested?]],"")</f>
        <v>No</v>
      </c>
      <c r="D124" s="4" t="str">
        <f>IF(Table6[[#This Row],[Download the PDF of the certificate here]]&lt;&gt;"",
HYPERLINK(Table6[[#This Row],[Download the PDF of the certificate here]],"Link"),"")</f>
        <v>Link</v>
      </c>
      <c r="E124" t="str">
        <f>IF(Table6[[#This Row],[Certificate Owner]]&lt;&gt;"",Table6[[#This Row],[Certificate Owner]],"")</f>
        <v>Supplier Certifcate</v>
      </c>
      <c r="F124" t="str">
        <f>IF(Table6[[#This Row],[Responsible Company]]&lt;&gt;"",Table6[[#This Row],[Responsible Company]],"")</f>
        <v>Suko NV</v>
      </c>
      <c r="G124" s="35" t="str">
        <f>IF(Table6[[#This Row],[Index Number/Title]]&lt;&gt;"",Table6[[#This Row],[Index Number/Title]],"")</f>
        <v xml:space="preserve">Valves Clack V4197 Commercial Valve and Controller </v>
      </c>
      <c r="H124" s="19" t="str">
        <f>IF(Table6[[#This Row],[Certification No.]]&lt;&gt;"",Table6[[#This Row],[Certification No.]],"")</f>
        <v>D-CV-IE-001</v>
      </c>
      <c r="I124" t="str">
        <f>IF(Table6[[#This Row],[Product category]]&lt;&gt;"",Table6[[#This Row],[Product category]],"")</f>
        <v>Valves - Clack</v>
      </c>
      <c r="J124" t="str">
        <f>IF(Table6[[#This Row],[Type of certificate]]&lt;&gt;"",Table6[[#This Row],[Type of certificate]],"")</f>
        <v>CE</v>
      </c>
      <c r="K124" t="str">
        <f>IF(Table6[[#This Row],[Content of Certificate]]&lt;&gt;"",Table6[[#This Row],[Content of Certificate]],"")</f>
        <v xml:space="preserve">meets the safety objectives and protection requirements of the EMC Directive based on the application of the standard listed below. </v>
      </c>
      <c r="L124" t="str">
        <f>IF(Table6[[#This Row],[Applicable in following countries and continents]]&lt;&gt;"",Table6[[#This Row],[Applicable in following countries and continents]],"")</f>
        <v>European Union</v>
      </c>
    </row>
    <row r="125" spans="2:12" x14ac:dyDescent="0.25">
      <c r="B125" s="13" t="str">
        <f>IF(Table6[[#This Row],[Expiration date of certificate is]]&lt;&gt;"",Table6[[#This Row],[Expiration date of certificate is]],"")</f>
        <v/>
      </c>
      <c r="C125" s="13" t="str">
        <f>IF(Table6[[#This Row],[Renewal certificate requested?]]&lt;&gt;"",Table6[[#This Row],[Renewal certificate requested?]],"")</f>
        <v>No</v>
      </c>
      <c r="D125" s="4" t="str">
        <f>IF(Table6[[#This Row],[Download the PDF of the certificate here]]&lt;&gt;"",
HYPERLINK(Table6[[#This Row],[Download the PDF of the certificate here]],"Link"),"")</f>
        <v>Link</v>
      </c>
      <c r="E125" t="str">
        <f>IF(Table6[[#This Row],[Certificate Owner]]&lt;&gt;"",Table6[[#This Row],[Certificate Owner]],"")</f>
        <v>Supplier Certifcate</v>
      </c>
      <c r="F125" t="str">
        <f>IF(Table6[[#This Row],[Responsible Company]]&lt;&gt;"",Table6[[#This Row],[Responsible Company]],"")</f>
        <v>Suko NV</v>
      </c>
      <c r="G125" s="35" t="str">
        <f>IF(Table6[[#This Row],[Index Number/Title]]&lt;&gt;"",Table6[[#This Row],[Index Number/Title]],"")</f>
        <v>Valves Clack V4197 Valve and Controller  UKCA</v>
      </c>
      <c r="H125" s="19" t="str">
        <f>IF(Table6[[#This Row],[Certification No.]]&lt;&gt;"",Table6[[#This Row],[Certification No.]],"")</f>
        <v>D-CV-UK-001</v>
      </c>
      <c r="I125" t="str">
        <f>IF(Table6[[#This Row],[Product category]]&lt;&gt;"",Table6[[#This Row],[Product category]],"")</f>
        <v>Valves - Clack</v>
      </c>
      <c r="J125" t="str">
        <f>IF(Table6[[#This Row],[Type of certificate]]&lt;&gt;"",Table6[[#This Row],[Type of certificate]],"")</f>
        <v>UKCA</v>
      </c>
      <c r="K125" t="str">
        <f>IF(Table6[[#This Row],[Content of Certificate]]&lt;&gt;"",Table6[[#This Row],[Content of Certificate]],"")</f>
        <v>meets the safety objectives and protection requirements of the EMC Regulations based on the application of the standard listed below.</v>
      </c>
      <c r="L125" t="str">
        <f>IF(Table6[[#This Row],[Applicable in following countries and continents]]&lt;&gt;"",Table6[[#This Row],[Applicable in following countries and continents]],"")</f>
        <v>United Kingdom</v>
      </c>
    </row>
    <row r="126" spans="2:12" x14ac:dyDescent="0.25">
      <c r="B126" s="13" t="str">
        <f>IF(Table6[[#This Row],[Expiration date of certificate is]]&lt;&gt;"",Table6[[#This Row],[Expiration date of certificate is]],"")</f>
        <v/>
      </c>
      <c r="C126" s="13" t="str">
        <f>IF(Table6[[#This Row],[Renewal certificate requested?]]&lt;&gt;"",Table6[[#This Row],[Renewal certificate requested?]],"")</f>
        <v>No</v>
      </c>
      <c r="D126" s="4" t="str">
        <f>IF(Table6[[#This Row],[Download the PDF of the certificate here]]&lt;&gt;"",
HYPERLINK(Table6[[#This Row],[Download the PDF of the certificate here]],"Link"),"")</f>
        <v>Link</v>
      </c>
      <c r="E126" t="str">
        <f>IF(Table6[[#This Row],[Certificate Owner]]&lt;&gt;"",Table6[[#This Row],[Certificate Owner]],"")</f>
        <v>Supplier Certifcate</v>
      </c>
      <c r="F126" t="str">
        <f>IF(Table6[[#This Row],[Responsible Company]]&lt;&gt;"",Table6[[#This Row],[Responsible Company]],"")</f>
        <v>Suko NV</v>
      </c>
      <c r="G126" s="35" t="str">
        <f>IF(Table6[[#This Row],[Index Number/Title]]&lt;&gt;"",Table6[[#This Row],[Index Number/Title]],"")</f>
        <v>Valves Clack V4197 Disc Valve and Controller</v>
      </c>
      <c r="H126" s="19" t="str">
        <f>IF(Table6[[#This Row],[Certification No.]]&lt;&gt;"",Table6[[#This Row],[Certification No.]],"")</f>
        <v>D-DV-IE-001</v>
      </c>
      <c r="I126" t="str">
        <f>IF(Table6[[#This Row],[Product category]]&lt;&gt;"",Table6[[#This Row],[Product category]],"")</f>
        <v>Valves - Clack</v>
      </c>
      <c r="J126" t="str">
        <f>IF(Table6[[#This Row],[Type of certificate]]&lt;&gt;"",Table6[[#This Row],[Type of certificate]],"")</f>
        <v>CE</v>
      </c>
      <c r="K126" t="str">
        <f>IF(Table6[[#This Row],[Content of Certificate]]&lt;&gt;"",Table6[[#This Row],[Content of Certificate]],"")</f>
        <v>meets the safety objectives and protection requirements of the EMC Directive based on the application of the standard listed below.</v>
      </c>
      <c r="L126" t="str">
        <f>IF(Table6[[#This Row],[Applicable in following countries and continents]]&lt;&gt;"",Table6[[#This Row],[Applicable in following countries and continents]],"")</f>
        <v>European Union</v>
      </c>
    </row>
    <row r="127" spans="2:12" x14ac:dyDescent="0.25">
      <c r="B127" s="13" t="str">
        <f>IF(Table6[[#This Row],[Expiration date of certificate is]]&lt;&gt;"",Table6[[#This Row],[Expiration date of certificate is]],"")</f>
        <v/>
      </c>
      <c r="C127" s="13" t="str">
        <f>IF(Table6[[#This Row],[Renewal certificate requested?]]&lt;&gt;"",Table6[[#This Row],[Renewal certificate requested?]],"")</f>
        <v>No</v>
      </c>
      <c r="D127" s="4" t="str">
        <f>IF(Table6[[#This Row],[Download the PDF of the certificate here]]&lt;&gt;"",
HYPERLINK(Table6[[#This Row],[Download the PDF of the certificate here]],"Link"),"")</f>
        <v>Link</v>
      </c>
      <c r="E127" t="str">
        <f>IF(Table6[[#This Row],[Certificate Owner]]&lt;&gt;"",Table6[[#This Row],[Certificate Owner]],"")</f>
        <v>Supplier Certifcate</v>
      </c>
      <c r="F127" t="str">
        <f>IF(Table6[[#This Row],[Responsible Company]]&lt;&gt;"",Table6[[#This Row],[Responsible Company]],"")</f>
        <v>Suko NV</v>
      </c>
      <c r="G127" t="str">
        <f>IF(Table6[[#This Row],[Index Number/Title]]&lt;&gt;"",Table6[[#This Row],[Index Number/Title]],"")</f>
        <v>Valves Clack V4197 Disc Valve and Controller UKCA</v>
      </c>
      <c r="H127" s="19" t="str">
        <f>IF(Table6[[#This Row],[Certification No.]]&lt;&gt;"",Table6[[#This Row],[Certification No.]],"")</f>
        <v>D-DV-UK-001</v>
      </c>
      <c r="I127" t="str">
        <f>IF(Table6[[#This Row],[Product category]]&lt;&gt;"",Table6[[#This Row],[Product category]],"")</f>
        <v>Valves - Clack</v>
      </c>
      <c r="J127" t="str">
        <f>IF(Table6[[#This Row],[Type of certificate]]&lt;&gt;"",Table6[[#This Row],[Type of certificate]],"")</f>
        <v>UKCA</v>
      </c>
      <c r="K127" t="str">
        <f>IF(Table6[[#This Row],[Content of Certificate]]&lt;&gt;"",Table6[[#This Row],[Content of Certificate]],"")</f>
        <v>meets the safety objectives and protection requirements of the EMC Directive based on the application of the standard listed below.</v>
      </c>
      <c r="L127" t="str">
        <f>IF(Table6[[#This Row],[Applicable in following countries and continents]]&lt;&gt;"",Table6[[#This Row],[Applicable in following countries and continents]],"")</f>
        <v>United Kingdom</v>
      </c>
    </row>
    <row r="128" spans="2:12" x14ac:dyDescent="0.25">
      <c r="B128" s="13" t="str">
        <f>IF(Table6[[#This Row],[Expiration date of certificate is]]&lt;&gt;"",Table6[[#This Row],[Expiration date of certificate is]],"")</f>
        <v/>
      </c>
      <c r="C128" s="13" t="str">
        <f>IF(Table6[[#This Row],[Renewal certificate requested?]]&lt;&gt;"",Table6[[#This Row],[Renewal certificate requested?]],"")</f>
        <v>No</v>
      </c>
      <c r="D128" s="4" t="str">
        <f>IF(Table6[[#This Row],[Download the PDF of the certificate here]]&lt;&gt;"",
HYPERLINK(Table6[[#This Row],[Download the PDF of the certificate here]],"Link"),"")</f>
        <v>Link</v>
      </c>
      <c r="E128" t="str">
        <f>IF(Table6[[#This Row],[Certificate Owner]]&lt;&gt;"",Table6[[#This Row],[Certificate Owner]],"")</f>
        <v>Supplier Certifcate</v>
      </c>
      <c r="F128" t="str">
        <f>IF(Table6[[#This Row],[Responsible Company]]&lt;&gt;"",Table6[[#This Row],[Responsible Company]],"")</f>
        <v>Suko NV</v>
      </c>
      <c r="G128" s="35" t="str">
        <f>IF(Table6[[#This Row],[Index Number/Title]]&lt;&gt;"",Table6[[#This Row],[Index Number/Title]],"")</f>
        <v>Valves Clack System Controller</v>
      </c>
      <c r="H128" s="19" t="str">
        <f>IF(Table6[[#This Row],[Certification No.]]&lt;&gt;"",Table6[[#This Row],[Certification No.]],"")</f>
        <v>D-SC-IE-001</v>
      </c>
      <c r="I128" t="str">
        <f>IF(Table6[[#This Row],[Product category]]&lt;&gt;"",Table6[[#This Row],[Product category]],"")</f>
        <v>Valves - Clack</v>
      </c>
      <c r="J128" t="str">
        <f>IF(Table6[[#This Row],[Type of certificate]]&lt;&gt;"",Table6[[#This Row],[Type of certificate]],"")</f>
        <v>CE</v>
      </c>
      <c r="K128" t="str">
        <f>IF(Table6[[#This Row],[Content of Certificate]]&lt;&gt;"",Table6[[#This Row],[Content of Certificate]],"")</f>
        <v>meets the safety objectives and protection requirements of the EMC Directive and Low Voltage Directive based on the application of the standard listed below</v>
      </c>
      <c r="L128" t="str">
        <f>IF(Table6[[#This Row],[Applicable in following countries and continents]]&lt;&gt;"",Table6[[#This Row],[Applicable in following countries and continents]],"")</f>
        <v>European Union</v>
      </c>
    </row>
    <row r="129" spans="2:12" x14ac:dyDescent="0.25">
      <c r="B129" s="13" t="str">
        <f>IF(Table6[[#This Row],[Expiration date of certificate is]]&lt;&gt;"",Table6[[#This Row],[Expiration date of certificate is]],"")</f>
        <v/>
      </c>
      <c r="C129" s="13" t="str">
        <f>IF(Table6[[#This Row],[Renewal certificate requested?]]&lt;&gt;"",Table6[[#This Row],[Renewal certificate requested?]],"")</f>
        <v>No</v>
      </c>
      <c r="D129" s="4" t="str">
        <f>IF(Table6[[#This Row],[Download the PDF of the certificate here]]&lt;&gt;"",
HYPERLINK(Table6[[#This Row],[Download the PDF of the certificate here]],"Link"),"")</f>
        <v>Link</v>
      </c>
      <c r="E129" t="str">
        <f>IF(Table6[[#This Row],[Certificate Owner]]&lt;&gt;"",Table6[[#This Row],[Certificate Owner]],"")</f>
        <v>Supplier Certifcate</v>
      </c>
      <c r="F129" t="str">
        <f>IF(Table6[[#This Row],[Responsible Company]]&lt;&gt;"",Table6[[#This Row],[Responsible Company]],"")</f>
        <v>Suko NV</v>
      </c>
      <c r="G129" t="str">
        <f>IF(Table6[[#This Row],[Index Number/Title]]&lt;&gt;"",Table6[[#This Row],[Index Number/Title]],"")</f>
        <v>Valves Clack System Controller UKCA</v>
      </c>
      <c r="H129" s="19" t="str">
        <f>IF(Table6[[#This Row],[Certification No.]]&lt;&gt;"",Table6[[#This Row],[Certification No.]],"")</f>
        <v>D-SC-UK-001</v>
      </c>
      <c r="I129" t="str">
        <f>IF(Table6[[#This Row],[Product category]]&lt;&gt;"",Table6[[#This Row],[Product category]],"")</f>
        <v>Valves - Clack</v>
      </c>
      <c r="J129" t="str">
        <f>IF(Table6[[#This Row],[Type of certificate]]&lt;&gt;"",Table6[[#This Row],[Type of certificate]],"")</f>
        <v>UKCA</v>
      </c>
      <c r="K129" t="str">
        <f>IF(Table6[[#This Row],[Content of Certificate]]&lt;&gt;"",Table6[[#This Row],[Content of Certificate]],"")</f>
        <v>meets the safety objectives and protection requirements of the EMC Directive and Low Voltage Directive based on the application of the standard listed below</v>
      </c>
      <c r="L129" t="str">
        <f>IF(Table6[[#This Row],[Applicable in following countries and continents]]&lt;&gt;"",Table6[[#This Row],[Applicable in following countries and continents]],"")</f>
        <v>United Kingdom</v>
      </c>
    </row>
    <row r="130" spans="2:12" x14ac:dyDescent="0.25">
      <c r="B130" s="13" t="str">
        <f>IF(Table6[[#This Row],[Expiration date of certificate is]]&lt;&gt;"",Table6[[#This Row],[Expiration date of certificate is]],"")</f>
        <v/>
      </c>
      <c r="C130" s="13" t="str">
        <f>IF(Table6[[#This Row],[Renewal certificate requested?]]&lt;&gt;"",Table6[[#This Row],[Renewal certificate requested?]],"")</f>
        <v>No</v>
      </c>
      <c r="D130" s="4" t="str">
        <f>IF(Table6[[#This Row],[Download the PDF of the certificate here]]&lt;&gt;"",
HYPERLINK(Table6[[#This Row],[Download the PDF of the certificate here]],"Link"),"")</f>
        <v>Link</v>
      </c>
      <c r="E130" t="str">
        <f>IF(Table6[[#This Row],[Certificate Owner]]&lt;&gt;"",Table6[[#This Row],[Certificate Owner]],"")</f>
        <v>Supplier Certifcate</v>
      </c>
      <c r="F130" t="str">
        <f>IF(Table6[[#This Row],[Responsible Company]]&lt;&gt;"",Table6[[#This Row],[Responsible Company]],"")</f>
        <v>Suko NV</v>
      </c>
      <c r="G130" t="str">
        <f>IF(Table6[[#This Row],[Index Number/Title]]&lt;&gt;"",Table6[[#This Row],[Index Number/Title]],"")</f>
        <v>Valves Clack V4228 WiFi Board UK</v>
      </c>
      <c r="H130" s="19" t="str">
        <f>IF(Table6[[#This Row],[Certification No.]]&lt;&gt;"",Table6[[#This Row],[Certification No.]],"")</f>
        <v>D-WFB-UK-001</v>
      </c>
      <c r="I130" t="str">
        <f>IF(Table6[[#This Row],[Product category]]&lt;&gt;"",Table6[[#This Row],[Product category]],"")</f>
        <v>Valves - Clack</v>
      </c>
      <c r="J130" t="str">
        <f>IF(Table6[[#This Row],[Type of certificate]]&lt;&gt;"",Table6[[#This Row],[Type of certificate]],"")</f>
        <v>UKCA</v>
      </c>
      <c r="K130" t="str">
        <f>IF(Table6[[#This Row],[Content of Certificate]]&lt;&gt;"",Table6[[#This Row],[Content of Certificate]],"")</f>
        <v>Valves Clack V4228 WiFi Board UK</v>
      </c>
      <c r="L130" t="str">
        <f>IF(Table6[[#This Row],[Applicable in following countries and continents]]&lt;&gt;"",Table6[[#This Row],[Applicable in following countries and continents]],"")</f>
        <v>European Union</v>
      </c>
    </row>
    <row r="131" spans="2:12" x14ac:dyDescent="0.25">
      <c r="B131" s="13" t="str">
        <f>IF(Table6[[#This Row],[Expiration date of certificate is]]&lt;&gt;"",Table6[[#This Row],[Expiration date of certificate is]],"")</f>
        <v/>
      </c>
      <c r="C131" s="13" t="str">
        <f>IF(Table6[[#This Row],[Renewal certificate requested?]]&lt;&gt;"",Table6[[#This Row],[Renewal certificate requested?]],"")</f>
        <v>No</v>
      </c>
      <c r="D131" s="4" t="str">
        <f>IF(Table6[[#This Row],[Download the PDF of the certificate here]]&lt;&gt;"",
HYPERLINK(Table6[[#This Row],[Download the PDF of the certificate here]],"Link"),"")</f>
        <v>Link</v>
      </c>
      <c r="E131" t="str">
        <f>IF(Table6[[#This Row],[Certificate Owner]]&lt;&gt;"",Table6[[#This Row],[Certificate Owner]],"")</f>
        <v>Supplier Certifcate</v>
      </c>
      <c r="F131" t="str">
        <f>IF(Table6[[#This Row],[Responsible Company]]&lt;&gt;"",Table6[[#This Row],[Responsible Company]],"")</f>
        <v>Suko NV</v>
      </c>
      <c r="G131" s="35" t="str">
        <f>IF(Table6[[#This Row],[Index Number/Title]]&lt;&gt;"",Table6[[#This Row],[Index Number/Title]],"")</f>
        <v xml:space="preserve">Valves Clack V4228 WiFi Board </v>
      </c>
      <c r="H131" s="19" t="str">
        <f>IF(Table6[[#This Row],[Certification No.]]&lt;&gt;"",Table6[[#This Row],[Certification No.]],"")</f>
        <v>D-WFB-IE-002</v>
      </c>
      <c r="I131" t="str">
        <f>IF(Table6[[#This Row],[Product category]]&lt;&gt;"",Table6[[#This Row],[Product category]],"")</f>
        <v>Valves - Clack</v>
      </c>
      <c r="J131" t="str">
        <f>IF(Table6[[#This Row],[Type of certificate]]&lt;&gt;"",Table6[[#This Row],[Type of certificate]],"")</f>
        <v>CE</v>
      </c>
      <c r="K131" t="str">
        <f>IF(Table6[[#This Row],[Content of Certificate]]&lt;&gt;"",Table6[[#This Row],[Content of Certificate]],"")</f>
        <v xml:space="preserve">Valves Clack V4228 WiFi Board </v>
      </c>
      <c r="L131" t="str">
        <f>IF(Table6[[#This Row],[Applicable in following countries and continents]]&lt;&gt;"",Table6[[#This Row],[Applicable in following countries and continents]],"")</f>
        <v>European Union</v>
      </c>
    </row>
    <row r="132" spans="2:12" x14ac:dyDescent="0.25">
      <c r="B132" s="13" t="str">
        <f>IF(Table6[[#This Row],[Expiration date of certificate is]]&lt;&gt;"",Table6[[#This Row],[Expiration date of certificate is]],"")</f>
        <v/>
      </c>
      <c r="C132" s="13" t="str">
        <f>IF(Table6[[#This Row],[Renewal certificate requested?]]&lt;&gt;"",Table6[[#This Row],[Renewal certificate requested?]],"")</f>
        <v>No</v>
      </c>
      <c r="D132" s="4" t="str">
        <f>IF(Table6[[#This Row],[Download the PDF of the certificate here]]&lt;&gt;"",
HYPERLINK(Table6[[#This Row],[Download the PDF of the certificate here]],"Link"),"")</f>
        <v>Link</v>
      </c>
      <c r="E132" t="str">
        <f>IF(Table6[[#This Row],[Certificate Owner]]&lt;&gt;"",Table6[[#This Row],[Certificate Owner]],"")</f>
        <v>Supplier Certifcate</v>
      </c>
      <c r="F132" t="str">
        <f>IF(Table6[[#This Row],[Responsible Company]]&lt;&gt;"",Table6[[#This Row],[Responsible Company]],"")</f>
        <v>Suko NV</v>
      </c>
      <c r="G132" s="35" t="str">
        <f>IF(Table6[[#This Row],[Index Number/Title]]&lt;&gt;"",Table6[[#This Row],[Index Number/Title]],"")</f>
        <v>Valves Clack Control Valves with XMEGA Microcontroller</v>
      </c>
      <c r="H132" s="19" t="str">
        <f>IF(Table6[[#This Row],[Certification No.]]&lt;&gt;"",Table6[[#This Row],[Certification No.]],"")</f>
        <v>D-CVX-IE-002</v>
      </c>
      <c r="I132" t="str">
        <f>IF(Table6[[#This Row],[Product category]]&lt;&gt;"",Table6[[#This Row],[Product category]],"")</f>
        <v>Valves - Clack</v>
      </c>
      <c r="J132" t="str">
        <f>IF(Table6[[#This Row],[Type of certificate]]&lt;&gt;"",Table6[[#This Row],[Type of certificate]],"")</f>
        <v>CE</v>
      </c>
      <c r="K132" t="str">
        <f>IF(Table6[[#This Row],[Content of Certificate]]&lt;&gt;"",Table6[[#This Row],[Content of Certificate]],"")</f>
        <v xml:space="preserve">Water Softening and Filtering Control Valves with XMEGA Microcontroller Boards Installed </v>
      </c>
      <c r="L132" t="str">
        <f>IF(Table6[[#This Row],[Applicable in following countries and continents]]&lt;&gt;"",Table6[[#This Row],[Applicable in following countries and continents]],"")</f>
        <v>European Union</v>
      </c>
    </row>
    <row r="133" spans="2:12" x14ac:dyDescent="0.25">
      <c r="B133" s="13" t="str">
        <f>IF(Table6[[#This Row],[Expiration date of certificate is]]&lt;&gt;"",Table6[[#This Row],[Expiration date of certificate is]],"")</f>
        <v/>
      </c>
      <c r="C133" s="13" t="str">
        <f>IF(Table6[[#This Row],[Renewal certificate requested?]]&lt;&gt;"",Table6[[#This Row],[Renewal certificate requested?]],"")</f>
        <v>No</v>
      </c>
      <c r="D133" s="4" t="str">
        <f>IF(Table6[[#This Row],[Download the PDF of the certificate here]]&lt;&gt;"",
HYPERLINK(Table6[[#This Row],[Download the PDF of the certificate here]],"Link"),"")</f>
        <v>Link</v>
      </c>
      <c r="E133" t="str">
        <f>IF(Table6[[#This Row],[Certificate Owner]]&lt;&gt;"",Table6[[#This Row],[Certificate Owner]],"")</f>
        <v>Supplier Certifcate</v>
      </c>
      <c r="F133" t="str">
        <f>IF(Table6[[#This Row],[Responsible Company]]&lt;&gt;"",Table6[[#This Row],[Responsible Company]],"")</f>
        <v>Suko NV</v>
      </c>
      <c r="G133" s="35" t="str">
        <f>IF(Table6[[#This Row],[Index Number/Title]]&lt;&gt;"",Table6[[#This Row],[Index Number/Title]],"")</f>
        <v>Valves Clack Control Valves with XMEGA Microcontroller UKCA</v>
      </c>
      <c r="H133" s="19" t="str">
        <f>IF(Table6[[#This Row],[Certification No.]]&lt;&gt;"",Table6[[#This Row],[Certification No.]],"")</f>
        <v>D-CVX-UK-002</v>
      </c>
      <c r="I133" t="str">
        <f>IF(Table6[[#This Row],[Product category]]&lt;&gt;"",Table6[[#This Row],[Product category]],"")</f>
        <v>Valves - Clack</v>
      </c>
      <c r="J133" t="str">
        <f>IF(Table6[[#This Row],[Type of certificate]]&lt;&gt;"",Table6[[#This Row],[Type of certificate]],"")</f>
        <v>UKCA</v>
      </c>
      <c r="K133" t="str">
        <f>IF(Table6[[#This Row],[Content of Certificate]]&lt;&gt;"",Table6[[#This Row],[Content of Certificate]],"")</f>
        <v xml:space="preserve">Water Softening and Filtering Control Valves with XMEGA Microcontroller Boards Installed </v>
      </c>
      <c r="L133" t="str">
        <f>IF(Table6[[#This Row],[Applicable in following countries and continents]]&lt;&gt;"",Table6[[#This Row],[Applicable in following countries and continents]],"")</f>
        <v>United Kingdom</v>
      </c>
    </row>
    <row r="134" spans="2:12" x14ac:dyDescent="0.25">
      <c r="B134" s="13" t="str">
        <f>IF(Table6[[#This Row],[Expiration date of certificate is]]&lt;&gt;"",Table6[[#This Row],[Expiration date of certificate is]],"")</f>
        <v/>
      </c>
      <c r="C134" s="13" t="str">
        <f>IF(Table6[[#This Row],[Renewal certificate requested?]]&lt;&gt;"",Table6[[#This Row],[Renewal certificate requested?]],"")</f>
        <v>No</v>
      </c>
      <c r="D134" s="4" t="str">
        <f>IF(Table6[[#This Row],[Download the PDF of the certificate here]]&lt;&gt;"",
HYPERLINK(Table6[[#This Row],[Download the PDF of the certificate here]],"Link"),"")</f>
        <v>Link</v>
      </c>
      <c r="E134" t="str">
        <f>IF(Table6[[#This Row],[Certificate Owner]]&lt;&gt;"",Table6[[#This Row],[Certificate Owner]],"")</f>
        <v>Supplier Certifcate</v>
      </c>
      <c r="F134" t="str">
        <f>IF(Table6[[#This Row],[Responsible Company]]&lt;&gt;"",Table6[[#This Row],[Responsible Company]],"")</f>
        <v>Suko NV</v>
      </c>
      <c r="G134" t="str">
        <f>IF(Table6[[#This Row],[Index Number/Title]]&lt;&gt;"",Table6[[#This Row],[Index Number/Title]],"")</f>
        <v>Valves Clack Piston Control Valve</v>
      </c>
      <c r="H134" s="19" t="str">
        <f>IF(Table6[[#This Row],[Certification No.]]&lt;&gt;"",Table6[[#This Row],[Certification No.]],"")</f>
        <v>D-PCV-IE-002</v>
      </c>
      <c r="I134" t="str">
        <f>IF(Table6[[#This Row],[Product category]]&lt;&gt;"",Table6[[#This Row],[Product category]],"")</f>
        <v>Valves - Clack</v>
      </c>
      <c r="J134" t="str">
        <f>IF(Table6[[#This Row],[Type of certificate]]&lt;&gt;"",Table6[[#This Row],[Type of certificate]],"")</f>
        <v>CE</v>
      </c>
      <c r="K134" t="str">
        <f>IF(Table6[[#This Row],[Content of Certificate]]&lt;&gt;"",Table6[[#This Row],[Content of Certificate]],"")</f>
        <v>conforms to the requirements of Council Directive 2014/30/EU on the approximation of the laws of the member state relating to electromagnetic compatibility</v>
      </c>
      <c r="L134" t="str">
        <f>IF(Table6[[#This Row],[Applicable in following countries and continents]]&lt;&gt;"",Table6[[#This Row],[Applicable in following countries and continents]],"")</f>
        <v>European Union</v>
      </c>
    </row>
    <row r="135" spans="2:12" x14ac:dyDescent="0.25">
      <c r="B135" s="13" t="str">
        <f>IF(Table6[[#This Row],[Expiration date of certificate is]]&lt;&gt;"",Table6[[#This Row],[Expiration date of certificate is]],"")</f>
        <v/>
      </c>
      <c r="C135" s="13" t="str">
        <f>IF(Table6[[#This Row],[Renewal certificate requested?]]&lt;&gt;"",Table6[[#This Row],[Renewal certificate requested?]],"")</f>
        <v>No</v>
      </c>
      <c r="D135" s="4" t="str">
        <f>IF(Table6[[#This Row],[Download the PDF of the certificate here]]&lt;&gt;"",
HYPERLINK(Table6[[#This Row],[Download the PDF of the certificate here]],"Link"),"")</f>
        <v>Link</v>
      </c>
      <c r="E135" t="str">
        <f>IF(Table6[[#This Row],[Certificate Owner]]&lt;&gt;"",Table6[[#This Row],[Certificate Owner]],"")</f>
        <v>Supplier Certifcate</v>
      </c>
      <c r="F135" t="str">
        <f>IF(Table6[[#This Row],[Responsible Company]]&lt;&gt;"",Table6[[#This Row],[Responsible Company]],"")</f>
        <v>Suko NV</v>
      </c>
      <c r="G135" t="str">
        <f>IF(Table6[[#This Row],[Index Number/Title]]&lt;&gt;"",Table6[[#This Row],[Index Number/Title]],"")</f>
        <v>Valves Clack Piston Control Valve UKCA</v>
      </c>
      <c r="H135" s="19" t="str">
        <f>IF(Table6[[#This Row],[Certification No.]]&lt;&gt;"",Table6[[#This Row],[Certification No.]],"")</f>
        <v>D-PCV-UK-002</v>
      </c>
      <c r="I135" t="str">
        <f>IF(Table6[[#This Row],[Product category]]&lt;&gt;"",Table6[[#This Row],[Product category]],"")</f>
        <v>Valves - Clack</v>
      </c>
      <c r="J135" t="str">
        <f>IF(Table6[[#This Row],[Type of certificate]]&lt;&gt;"",Table6[[#This Row],[Type of certificate]],"")</f>
        <v>UKCA</v>
      </c>
      <c r="K135" t="str">
        <f>IF(Table6[[#This Row],[Content of Certificate]]&lt;&gt;"",Table6[[#This Row],[Content of Certificate]],"")</f>
        <v>conforms to the requirements of Council Directive 2014/30/EU on the approximation of the laws of the member state relating to electromagnetic compatibility</v>
      </c>
      <c r="L135" t="str">
        <f>IF(Table6[[#This Row],[Applicable in following countries and continents]]&lt;&gt;"",Table6[[#This Row],[Applicable in following countries and continents]],"")</f>
        <v>United Kingdom</v>
      </c>
    </row>
    <row r="136" spans="2:12" x14ac:dyDescent="0.25">
      <c r="B136" s="13" t="str">
        <f>IF(Table6[[#This Row],[Expiration date of certificate is]]&lt;&gt;"",Table6[[#This Row],[Expiration date of certificate is]],"")</f>
        <v/>
      </c>
      <c r="C136" s="13" t="str">
        <f>IF(Table6[[#This Row],[Renewal certificate requested?]]&lt;&gt;"",Table6[[#This Row],[Renewal certificate requested?]],"")</f>
        <v>No</v>
      </c>
      <c r="D136" s="43" t="str">
        <f>IF(Table6[[#This Row],[Download the PDF of the certificate here]]&lt;&gt;"",
HYPERLINK(Table6[[#This Row],[Download the PDF of the certificate here]],"Link"),"")</f>
        <v>Link</v>
      </c>
      <c r="E136" t="str">
        <f>IF(Table6[[#This Row],[Certificate Owner]]&lt;&gt;"",Table6[[#This Row],[Certificate Owner]],"")</f>
        <v>Supplier Certifcate</v>
      </c>
      <c r="F136" t="str">
        <f>IF(Table6[[#This Row],[Responsible Company]]&lt;&gt;"",Table6[[#This Row],[Responsible Company]],"")</f>
        <v>Suko NV</v>
      </c>
      <c r="G136" t="str">
        <f>IF(Table6[[#This Row],[Index Number/Title]]&lt;&gt;"",Table6[[#This Row],[Index Number/Title]],"")</f>
        <v>Other XY POWER SUPPLY LIMITED 2</v>
      </c>
      <c r="H136" s="19" t="str">
        <f>IF(Table6[[#This Row],[Certification No.]]&lt;&gt;"",Table6[[#This Row],[Certification No.]],"")</f>
        <v>4300124.01AOC</v>
      </c>
      <c r="I136" t="str">
        <f>IF(Table6[[#This Row],[Product category]]&lt;&gt;"",Table6[[#This Row],[Product category]],"")</f>
        <v>Other</v>
      </c>
      <c r="J136" t="str">
        <f>IF(Table6[[#This Row],[Type of certificate]]&lt;&gt;"",Table6[[#This Row],[Type of certificate]],"")</f>
        <v>CE</v>
      </c>
      <c r="K136" t="str">
        <f>IF(Table6[[#This Row],[Content of Certificate]]&lt;&gt;"",Table6[[#This Row],[Content of Certificate]],"")</f>
        <v>Other XY POWER SUPPLY LIMITED 2</v>
      </c>
      <c r="L136" t="str">
        <f>IF(Table6[[#This Row],[Applicable in following countries and continents]]&lt;&gt;"",Table6[[#This Row],[Applicable in following countries and continents]],"")</f>
        <v>European Union</v>
      </c>
    </row>
    <row r="137" spans="2:12" x14ac:dyDescent="0.25">
      <c r="B137" s="13" t="str">
        <f>IF(Table6[[#This Row],[Expiration date of certificate is]]&lt;&gt;"",Table6[[#This Row],[Expiration date of certificate is]],"")</f>
        <v/>
      </c>
      <c r="C137" s="13" t="str">
        <f>IF(Table6[[#This Row],[Renewal certificate requested?]]&lt;&gt;"",Table6[[#This Row],[Renewal certificate requested?]],"")</f>
        <v>No</v>
      </c>
      <c r="D137" s="42" t="str">
        <f>IF(Table6[[#This Row],[Download the PDF of the certificate here]]&lt;&gt;"",
HYPERLINK(Table6[[#This Row],[Download the PDF of the certificate here]],"Link"),"")</f>
        <v>Link</v>
      </c>
      <c r="E137" t="str">
        <f>IF(Table6[[#This Row],[Certificate Owner]]&lt;&gt;"",Table6[[#This Row],[Certificate Owner]],"")</f>
        <v>Supplier Certifcate</v>
      </c>
      <c r="F137" t="str">
        <f>IF(Table6[[#This Row],[Responsible Company]]&lt;&gt;"",Table6[[#This Row],[Responsible Company]],"")</f>
        <v>PWG N.V.</v>
      </c>
      <c r="G137" t="str">
        <f>IF(Table6[[#This Row],[Index Number/Title]]&lt;&gt;"",Table6[[#This Row],[Index Number/Title]],"")</f>
        <v>CE Softeners Canature CS &amp; MN</v>
      </c>
      <c r="H137" s="19" t="str">
        <f>IF(Table6[[#This Row],[Certification No.]]&lt;&gt;"",Table6[[#This Row],[Certification No.]],"")</f>
        <v>SHEM230900619101HSC</v>
      </c>
      <c r="I137" t="str">
        <f>IF(Table6[[#This Row],[Product category]]&lt;&gt;"",Table6[[#This Row],[Product category]],"")</f>
        <v>Softeners</v>
      </c>
      <c r="J137" t="str">
        <f>IF(Table6[[#This Row],[Type of certificate]]&lt;&gt;"",Table6[[#This Row],[Type of certificate]],"")</f>
        <v>CE</v>
      </c>
      <c r="K137" t="str">
        <f>IF(Table6[[#This Row],[Content of Certificate]]&lt;&gt;"",Table6[[#This Row],[Content of Certificate]],"")</f>
        <v>Water softeners; Models:  
CS6L, CS6H, CS6H Slide Cover, CS7L, CS7M, CS7H, CS10L, CS10H,  
CS10H-Slide Cover, CS12H, CS13H, CS16H, CS17H, Duplex Softener,  
CS1L, CS1H, CS2L, CS2H, CS3H, CS3M, CS4H High Cover, CS4L,  
CS4H-II, CS4H Slide Cover, CS5H, CS5H-MO, CS6S, CS8H, CS8H-PLUS,  
CS11H, CS15H, CS15H II, CS18H, CS8F, CS20H, CS21H, CS22H, Wall  
Mounted Softener, 85HE-TA, CSF 25H, MN06H, MN09H, CS19H, CS24H</v>
      </c>
      <c r="L137" t="str">
        <f>IF(Table6[[#This Row],[Applicable in following countries and continents]]&lt;&gt;"",Table6[[#This Row],[Applicable in following countries and continents]],"")</f>
        <v>European Union</v>
      </c>
    </row>
    <row r="138" spans="2:12" x14ac:dyDescent="0.25">
      <c r="B138" s="13" t="str">
        <f>IF(Table6[[#This Row],[Expiration date of certificate is]]&lt;&gt;"",Table6[[#This Row],[Expiration date of certificate is]],"")</f>
        <v/>
      </c>
      <c r="C138" s="13" t="str">
        <f>IF(Table6[[#This Row],[Renewal certificate requested?]]&lt;&gt;"",Table6[[#This Row],[Renewal certificate requested?]],"")</f>
        <v>No</v>
      </c>
      <c r="D138" s="42" t="str">
        <f>IF(Table6[[#This Row],[Download the PDF of the certificate here]]&lt;&gt;"",
HYPERLINK(Table6[[#This Row],[Download the PDF of the certificate here]],"Link"),"")</f>
        <v>Link</v>
      </c>
      <c r="E138" t="str">
        <f>IF(Table6[[#This Row],[Certificate Owner]]&lt;&gt;"",Table6[[#This Row],[Certificate Owner]],"")</f>
        <v>Supplier Certifcate</v>
      </c>
      <c r="F138" t="str">
        <f>IF(Table6[[#This Row],[Responsible Company]]&lt;&gt;"",Table6[[#This Row],[Responsible Company]],"")</f>
        <v>Suko NV</v>
      </c>
      <c r="G138" s="35" t="str">
        <f>IF(Table6[[#This Row],[Index Number/Title]]&lt;&gt;"",Table6[[#This Row],[Index Number/Title]],"")</f>
        <v>Other XY POWER SUPPLY LIMITED 1</v>
      </c>
      <c r="H138" s="19" t="str">
        <f>IF(Table6[[#This Row],[Certification No.]]&lt;&gt;"",Table6[[#This Row],[Certification No.]],"")</f>
        <v>4300125.01AOC V1.0</v>
      </c>
      <c r="I138" t="str">
        <f>IF(Table6[[#This Row],[Product category]]&lt;&gt;"",Table6[[#This Row],[Product category]],"")</f>
        <v>Other</v>
      </c>
      <c r="J138" t="str">
        <f>IF(Table6[[#This Row],[Type of certificate]]&lt;&gt;"",Table6[[#This Row],[Type of certificate]],"")</f>
        <v>CE</v>
      </c>
      <c r="K138" t="str">
        <f>IF(Table6[[#This Row],[Content of Certificate]]&lt;&gt;"",Table6[[#This Row],[Content of Certificate]],"")</f>
        <v>Other XY POWER SUPPLY LIMITED 1</v>
      </c>
      <c r="L138" t="str">
        <f>IF(Table6[[#This Row],[Applicable in following countries and continents]]&lt;&gt;"",Table6[[#This Row],[Applicable in following countries and continents]],"")</f>
        <v>European Union</v>
      </c>
    </row>
    <row r="139" spans="2:12" x14ac:dyDescent="0.25">
      <c r="B139" s="13" t="str">
        <f>IF(Table6[[#This Row],[Expiration date of certificate is]]&lt;&gt;"",Table6[[#This Row],[Expiration date of certificate is]],"")</f>
        <v/>
      </c>
      <c r="C139" s="13" t="str">
        <f>IF(Table6[[#This Row],[Renewal certificate requested?]]&lt;&gt;"",Table6[[#This Row],[Renewal certificate requested?]],"")</f>
        <v>No</v>
      </c>
      <c r="D139" s="42" t="str">
        <f>IF(Table6[[#This Row],[Download the PDF of the certificate here]]&lt;&gt;"",
HYPERLINK(Table6[[#This Row],[Download the PDF of the certificate here]],"Link"),"")</f>
        <v>Link</v>
      </c>
      <c r="E139" t="str">
        <f>IF(Table6[[#This Row],[Certificate Owner]]&lt;&gt;"",Table6[[#This Row],[Certificate Owner]],"")</f>
        <v>Supplier Certifcate</v>
      </c>
      <c r="F139" t="str">
        <f>IF(Table6[[#This Row],[Responsible Company]]&lt;&gt;"",Table6[[#This Row],[Responsible Company]],"")</f>
        <v>PWG N.V.</v>
      </c>
      <c r="G139" s="35" t="str">
        <f>IF(Table6[[#This Row],[Index Number/Title]]&lt;&gt;"",Table6[[#This Row],[Index Number/Title]],"")</f>
        <v>Resin Test Report Amberlite HPR1100 Na</v>
      </c>
      <c r="H139" s="19" t="str">
        <f>IF(Table6[[#This Row],[Certification No.]]&lt;&gt;"",Table6[[#This Row],[Certification No.]],"")</f>
        <v>5-0287/24 T01 EN</v>
      </c>
      <c r="I139" t="str">
        <f>IF(Table6[[#This Row],[Product category]]&lt;&gt;"",Table6[[#This Row],[Product category]],"")</f>
        <v>ION exchange resins</v>
      </c>
      <c r="J139" t="str">
        <f>IF(Table6[[#This Row],[Type of certificate]]&lt;&gt;"",Table6[[#This Row],[Type of certificate]],"")</f>
        <v>RESAP</v>
      </c>
      <c r="K139" t="str">
        <f>IF(Table6[[#This Row],[Content of Certificate]]&lt;&gt;"",Table6[[#This Row],[Content of Certificate]],"")</f>
        <v>Testing of ion exchange resins for softening systems for drinking water installations according to
DIN EN 12873-3 (2019/05) in combination with DIN 19636-100 (2023/05)</v>
      </c>
      <c r="L139" t="str">
        <f>IF(Table6[[#This Row],[Applicable in following countries and continents]]&lt;&gt;"",Table6[[#This Row],[Applicable in following countries and continents]],"")</f>
        <v>European Union</v>
      </c>
    </row>
    <row r="140" spans="2:12" x14ac:dyDescent="0.25">
      <c r="B140" s="13" t="str">
        <f>IF(Table6[[#This Row],[Expiration date of certificate is]]&lt;&gt;"",Table6[[#This Row],[Expiration date of certificate is]],"")</f>
        <v/>
      </c>
      <c r="C140" s="13" t="str">
        <f>IF(Table6[[#This Row],[Renewal certificate requested?]]&lt;&gt;"",Table6[[#This Row],[Renewal certificate requested?]],"")</f>
        <v>No</v>
      </c>
      <c r="D140" s="43" t="str">
        <f>IF(Table6[[#This Row],[Download the PDF of the certificate here]]&lt;&gt;"",
HYPERLINK(Table6[[#This Row],[Download the PDF of the certificate here]],"Link"),"")</f>
        <v>Link</v>
      </c>
      <c r="E140" t="str">
        <f>IF(Table6[[#This Row],[Certificate Owner]]&lt;&gt;"",Table6[[#This Row],[Certificate Owner]],"")</f>
        <v>Supplier Certifcate</v>
      </c>
      <c r="F140" t="str">
        <f>IF(Table6[[#This Row],[Responsible Company]]&lt;&gt;"",Table6[[#This Row],[Responsible Company]],"")</f>
        <v>PWG N.V.</v>
      </c>
      <c r="G140" s="35" t="str">
        <f>IF(Table6[[#This Row],[Index Number/Title]]&lt;&gt;"",Table6[[#This Row],[Index Number/Title]],"")</f>
        <v>UV Zhejiang Zuan Bang Whole House UV Water Purification System</v>
      </c>
      <c r="H140" s="19" t="str">
        <f>IF(Table6[[#This Row],[Certification No.]]&lt;&gt;"",Table6[[#This Row],[Certification No.]],"")</f>
        <v>SHEM241000680401HSC</v>
      </c>
      <c r="I140" t="str">
        <f>IF(Table6[[#This Row],[Product category]]&lt;&gt;"",Table6[[#This Row],[Product category]],"")</f>
        <v>UV</v>
      </c>
      <c r="J140" t="str">
        <f>IF(Table6[[#This Row],[Type of certificate]]&lt;&gt;"",Table6[[#This Row],[Type of certificate]],"")</f>
        <v>CE</v>
      </c>
      <c r="K140" t="str">
        <f>IF(Table6[[#This Row],[Content of Certificate]]&lt;&gt;"",Table6[[#This Row],[Content of Certificate]],"")</f>
        <v>UV Zhejiang Zuan Bang Whole House UV Water Purification System</v>
      </c>
      <c r="L140" t="str">
        <f>IF(Table6[[#This Row],[Applicable in following countries and continents]]&lt;&gt;"",Table6[[#This Row],[Applicable in following countries and continents]],"")</f>
        <v>European Union</v>
      </c>
    </row>
    <row r="141" spans="2:12" x14ac:dyDescent="0.25">
      <c r="B141" s="13" t="str">
        <f>IF(Table6[[#This Row],[Expiration date of certificate is]]&lt;&gt;"",Table6[[#This Row],[Expiration date of certificate is]],"")</f>
        <v/>
      </c>
      <c r="C141" s="13" t="str">
        <f>IF(Table6[[#This Row],[Renewal certificate requested?]]&lt;&gt;"",Table6[[#This Row],[Renewal certificate requested?]],"")</f>
        <v>No</v>
      </c>
      <c r="D141" s="43" t="str">
        <f>IF(Table6[[#This Row],[Download the PDF of the certificate here]]&lt;&gt;"",
HYPERLINK(Table6[[#This Row],[Download the PDF of the certificate here]],"Link"),"")</f>
        <v>Link</v>
      </c>
      <c r="E141" t="str">
        <f>IF(Table6[[#This Row],[Certificate Owner]]&lt;&gt;"",Table6[[#This Row],[Certificate Owner]],"")</f>
        <v>Supplier Certifcate</v>
      </c>
      <c r="F141" t="str">
        <f>IF(Table6[[#This Row],[Responsible Company]]&lt;&gt;"",Table6[[#This Row],[Responsible Company]],"")</f>
        <v>PWG N.V.</v>
      </c>
      <c r="G141" t="str">
        <f>IF(Table6[[#This Row],[Index Number/Title]]&lt;&gt;"",Table6[[#This Row],[Index Number/Title]],"")</f>
        <v>Resin Lanxess Lewatit S1567 &amp; S1568</v>
      </c>
      <c r="H141" s="19" t="str">
        <f>IF(Table6[[#This Row],[Certification No.]]&lt;&gt;"",Table6[[#This Row],[Certification No.]],"")</f>
        <v>5-0663/24 T01</v>
      </c>
      <c r="I141" t="str">
        <f>IF(Table6[[#This Row],[Product category]]&lt;&gt;"",Table6[[#This Row],[Product category]],"")</f>
        <v>ION exchange resins</v>
      </c>
      <c r="J141" t="str">
        <f>IF(Table6[[#This Row],[Type of certificate]]&lt;&gt;"",Table6[[#This Row],[Type of certificate]],"")</f>
        <v>DIN</v>
      </c>
      <c r="K141" t="str">
        <f>IF(Table6[[#This Row],[Content of Certificate]]&lt;&gt;"",Table6[[#This Row],[Content of Certificate]],"")</f>
        <v>Untersuchung von lonenaustauscherharzen für Enthärtungsanlagen für die Trinkwasser-
Installation nach DIN EN 12873-3 (2019/05) in Kombination mit DIN 19636-100 (2023/05)</v>
      </c>
      <c r="L141" t="str">
        <f>IF(Table6[[#This Row],[Applicable in following countries and continents]]&lt;&gt;"",Table6[[#This Row],[Applicable in following countries and continents]],"")</f>
        <v>Germany</v>
      </c>
    </row>
    <row r="142" spans="2:12" x14ac:dyDescent="0.25">
      <c r="B142" s="13" t="str">
        <f>IF(Table6[[#This Row],[Expiration date of certificate is]]&lt;&gt;"",Table6[[#This Row],[Expiration date of certificate is]],"")</f>
        <v/>
      </c>
      <c r="C142" s="13" t="str">
        <f>IF(Table6[[#This Row],[Renewal certificate requested?]]&lt;&gt;"",Table6[[#This Row],[Renewal certificate requested?]],"")</f>
        <v>No</v>
      </c>
      <c r="D142" s="42" t="str">
        <f>IF(Table6[[#This Row],[Download the PDF of the certificate here]]&lt;&gt;"",
HYPERLINK(Table6[[#This Row],[Download the PDF of the certificate here]],"Link"),"")</f>
        <v>Link</v>
      </c>
      <c r="E142" t="str">
        <f>IF(Table6[[#This Row],[Certificate Owner]]&lt;&gt;"",Table6[[#This Row],[Certificate Owner]],"")</f>
        <v>Supplier Certifcate</v>
      </c>
      <c r="F142" t="str">
        <f>IF(Table6[[#This Row],[Responsible Company]]&lt;&gt;"",Table6[[#This Row],[Responsible Company]],"")</f>
        <v>Suko NV</v>
      </c>
      <c r="G142" t="str">
        <f>IF(Table6[[#This Row],[Index Number/Title]]&lt;&gt;"",Table6[[#This Row],[Index Number/Title]],"")</f>
        <v>Filter ANSI 42 HydroCure® Melt Blown Filters</v>
      </c>
      <c r="H142" s="19" t="str">
        <f>IF(Table6[[#This Row],[Certification No.]]&lt;&gt;"",Table6[[#This Row],[Certification No.]],"")</f>
        <v/>
      </c>
      <c r="I142" t="str">
        <f>IF(Table6[[#This Row],[Product category]]&lt;&gt;"",Table6[[#This Row],[Product category]],"")</f>
        <v>Filters and components</v>
      </c>
      <c r="J142" t="str">
        <f>IF(Table6[[#This Row],[Type of certificate]]&lt;&gt;"",Table6[[#This Row],[Type of certificate]],"")</f>
        <v>NSF</v>
      </c>
      <c r="K142" t="str">
        <f>IF(Table6[[#This Row],[Content of Certificate]]&lt;&gt;"",Table6[[#This Row],[Content of Certificate]],"")</f>
        <v>COMPONENTS: Filter Cartridges[1] [Pb]
HydroCure® Melt Blown Filters DGXXXXYYYYZZZZZZ[3] 				  	
HydroCure® Melt Blown Filters MBAABBBBCCCC[2]</v>
      </c>
      <c r="L142" t="str">
        <f>IF(Table6[[#This Row],[Applicable in following countries and continents]]&lt;&gt;"",Table6[[#This Row],[Applicable in following countries and continents]],"")</f>
        <v>United States</v>
      </c>
    </row>
    <row r="143" spans="2:12" x14ac:dyDescent="0.25">
      <c r="B143" s="13" t="str">
        <f>IF(Table6[[#This Row],[Expiration date of certificate is]]&lt;&gt;"",Table6[[#This Row],[Expiration date of certificate is]],"")</f>
        <v/>
      </c>
      <c r="C143" s="13" t="str">
        <f>IF(Table6[[#This Row],[Renewal certificate requested?]]&lt;&gt;"",Table6[[#This Row],[Renewal certificate requested?]],"")</f>
        <v>No</v>
      </c>
      <c r="D143" s="42" t="str">
        <f>IF(Table6[[#This Row],[Download the PDF of the certificate here]]&lt;&gt;"",
HYPERLINK(Table6[[#This Row],[Download the PDF of the certificate here]],"Link"),"")</f>
        <v>Link</v>
      </c>
      <c r="E143" t="str">
        <f>IF(Table6[[#This Row],[Certificate Owner]]&lt;&gt;"",Table6[[#This Row],[Certificate Owner]],"")</f>
        <v>Supplier Certifcate</v>
      </c>
      <c r="F143" t="str">
        <f>IF(Table6[[#This Row],[Responsible Company]]&lt;&gt;"",Table6[[#This Row],[Responsible Company]],"")</f>
        <v>Suko NV</v>
      </c>
      <c r="G143" t="str">
        <f>IF(Table6[[#This Row],[Index Number/Title]]&lt;&gt;"",Table6[[#This Row],[Index Number/Title]],"")</f>
        <v>Softeners ANSI 44 Clack</v>
      </c>
      <c r="H143" s="19" t="str">
        <f>IF(Table6[[#This Row],[Certification No.]]&lt;&gt;"",Table6[[#This Row],[Certification No.]],"")</f>
        <v/>
      </c>
      <c r="I143" t="str">
        <f>IF(Table6[[#This Row],[Product category]]&lt;&gt;"",Table6[[#This Row],[Product category]],"")</f>
        <v>Softeners</v>
      </c>
      <c r="J143" t="str">
        <f>IF(Table6[[#This Row],[Type of certificate]]&lt;&gt;"",Table6[[#This Row],[Type of certificate]],"")</f>
        <v>NSF</v>
      </c>
      <c r="K143" t="str">
        <f>IF(Table6[[#This Row],[Content of Certificate]]&lt;&gt;"",Table6[[#This Row],[Content of Certificate]],"")</f>
        <v/>
      </c>
      <c r="L143" t="str">
        <f>IF(Table6[[#This Row],[Applicable in following countries and continents]]&lt;&gt;"",Table6[[#This Row],[Applicable in following countries and continents]],"")</f>
        <v>United States</v>
      </c>
    </row>
    <row r="144" spans="2:12" x14ac:dyDescent="0.25">
      <c r="B144" s="13" t="str">
        <f>IF(Table6[[#This Row],[Expiration date of certificate is]]&lt;&gt;"",Table6[[#This Row],[Expiration date of certificate is]],"")</f>
        <v/>
      </c>
      <c r="C144" s="13" t="str">
        <f>IF(Table6[[#This Row],[Renewal certificate requested?]]&lt;&gt;"",Table6[[#This Row],[Renewal certificate requested?]],"")</f>
        <v>No</v>
      </c>
      <c r="D144" s="42" t="str">
        <f>IF(Table6[[#This Row],[Download the PDF of the certificate here]]&lt;&gt;"",
HYPERLINK(Table6[[#This Row],[Download the PDF of the certificate here]],"Link"),"")</f>
        <v>Link</v>
      </c>
      <c r="E144" t="str">
        <f>IF(Table6[[#This Row],[Certificate Owner]]&lt;&gt;"",Table6[[#This Row],[Certificate Owner]],"")</f>
        <v>Supplier Certifcate</v>
      </c>
      <c r="F144" t="str">
        <f>IF(Table6[[#This Row],[Responsible Company]]&lt;&gt;"",Table6[[#This Row],[Responsible Company]],"")</f>
        <v>Suko NV</v>
      </c>
      <c r="G144" t="str">
        <f>IF(Table6[[#This Row],[Index Number/Title]]&lt;&gt;"",Table6[[#This Row],[Index Number/Title]],"")</f>
        <v>Filter ANSI/CAN 61 Clack With Birm®</v>
      </c>
      <c r="H144" s="19" t="str">
        <f>IF(Table6[[#This Row],[Certification No.]]&lt;&gt;"",Table6[[#This Row],[Certification No.]],"")</f>
        <v/>
      </c>
      <c r="I144" t="str">
        <f>IF(Table6[[#This Row],[Product category]]&lt;&gt;"",Table6[[#This Row],[Product category]],"")</f>
        <v>Filters and components</v>
      </c>
      <c r="J144" t="str">
        <f>IF(Table6[[#This Row],[Type of certificate]]&lt;&gt;"",Table6[[#This Row],[Type of certificate]],"")</f>
        <v>NSF</v>
      </c>
      <c r="K144" t="str">
        <f>IF(Table6[[#This Row],[Content of Certificate]]&lt;&gt;"",Table6[[#This Row],[Content of Certificate]],"")</f>
        <v/>
      </c>
      <c r="L144" t="str">
        <f>IF(Table6[[#This Row],[Applicable in following countries and continents]]&lt;&gt;"",Table6[[#This Row],[Applicable in following countries and continents]],"")</f>
        <v>United States, Canada</v>
      </c>
    </row>
    <row r="145" spans="2:12" x14ac:dyDescent="0.25">
      <c r="B145" s="13" t="str">
        <f>IF(Table6[[#This Row],[Expiration date of certificate is]]&lt;&gt;"",Table6[[#This Row],[Expiration date of certificate is]],"")</f>
        <v/>
      </c>
      <c r="C145" s="13" t="str">
        <f>IF(Table6[[#This Row],[Renewal certificate requested?]]&lt;&gt;"",Table6[[#This Row],[Renewal certificate requested?]],"")</f>
        <v>No</v>
      </c>
      <c r="D145" s="42" t="str">
        <f>IF(Table6[[#This Row],[Download the PDF of the certificate here]]&lt;&gt;"",
HYPERLINK(Table6[[#This Row],[Download the PDF of the certificate here]],"Link"),"")</f>
        <v>Link</v>
      </c>
      <c r="E145" t="str">
        <f>IF(Table6[[#This Row],[Certificate Owner]]&lt;&gt;"",Table6[[#This Row],[Certificate Owner]],"")</f>
        <v>Supplier Certifcate</v>
      </c>
      <c r="F145" t="str">
        <f>IF(Table6[[#This Row],[Responsible Company]]&lt;&gt;"",Table6[[#This Row],[Responsible Company]],"")</f>
        <v>Suko NV</v>
      </c>
      <c r="G145" t="str">
        <f>IF(Table6[[#This Row],[Index Number/Title]]&lt;&gt;"",Table6[[#This Row],[Index Number/Title]],"")</f>
        <v>Filter ANSI/CAN 61 Clack Filter Media Filter-Ag Plus®</v>
      </c>
      <c r="H145" s="19" t="str">
        <f>IF(Table6[[#This Row],[Certification No.]]&lt;&gt;"",Table6[[#This Row],[Certification No.]],"")</f>
        <v/>
      </c>
      <c r="I145" t="str">
        <f>IF(Table6[[#This Row],[Product category]]&lt;&gt;"",Table6[[#This Row],[Product category]],"")</f>
        <v>Filters and components</v>
      </c>
      <c r="J145" t="str">
        <f>IF(Table6[[#This Row],[Type of certificate]]&lt;&gt;"",Table6[[#This Row],[Type of certificate]],"")</f>
        <v>NSF</v>
      </c>
      <c r="K145" t="str">
        <f>IF(Table6[[#This Row],[Content of Certificate]]&lt;&gt;"",Table6[[#This Row],[Content of Certificate]],"")</f>
        <v/>
      </c>
      <c r="L145" t="str">
        <f>IF(Table6[[#This Row],[Applicable in following countries and continents]]&lt;&gt;"",Table6[[#This Row],[Applicable in following countries and continents]],"")</f>
        <v>United States, Canada</v>
      </c>
    </row>
    <row r="146" spans="2:12" x14ac:dyDescent="0.25">
      <c r="B146" s="13" t="str">
        <f>IF(Table6[[#This Row],[Expiration date of certificate is]]&lt;&gt;"",Table6[[#This Row],[Expiration date of certificate is]],"")</f>
        <v/>
      </c>
      <c r="C146" s="13" t="str">
        <f>IF(Table6[[#This Row],[Renewal certificate requested?]]&lt;&gt;"",Table6[[#This Row],[Renewal certificate requested?]],"")</f>
        <v>No</v>
      </c>
      <c r="D146" s="42" t="str">
        <f>IF(Table6[[#This Row],[Download the PDF of the certificate here]]&lt;&gt;"",
HYPERLINK(Table6[[#This Row],[Download the PDF of the certificate here]],"Link"),"")</f>
        <v>Link</v>
      </c>
      <c r="E146" t="str">
        <f>IF(Table6[[#This Row],[Certificate Owner]]&lt;&gt;"",Table6[[#This Row],[Certificate Owner]],"")</f>
        <v>Supplier Certifcate</v>
      </c>
      <c r="F146" t="str">
        <f>IF(Table6[[#This Row],[Responsible Company]]&lt;&gt;"",Table6[[#This Row],[Responsible Company]],"")</f>
        <v>Suko NV</v>
      </c>
      <c r="G146" t="str">
        <f>IF(Table6[[#This Row],[Index Number/Title]]&lt;&gt;"",Table6[[#This Row],[Index Number/Title]],"")</f>
        <v>Filter ANSI/CAN 61 Clack Filter Media Filter-Ox™</v>
      </c>
      <c r="H146" s="19" t="str">
        <f>IF(Table6[[#This Row],[Certification No.]]&lt;&gt;"",Table6[[#This Row],[Certification No.]],"")</f>
        <v/>
      </c>
      <c r="I146" t="str">
        <f>IF(Table6[[#This Row],[Product category]]&lt;&gt;"",Table6[[#This Row],[Product category]],"")</f>
        <v>Filters and components</v>
      </c>
      <c r="J146" t="str">
        <f>IF(Table6[[#This Row],[Type of certificate]]&lt;&gt;"",Table6[[#This Row],[Type of certificate]],"")</f>
        <v>NSF</v>
      </c>
      <c r="K146" t="str">
        <f>IF(Table6[[#This Row],[Content of Certificate]]&lt;&gt;"",Table6[[#This Row],[Content of Certificate]],"")</f>
        <v/>
      </c>
      <c r="L146" t="str">
        <f>IF(Table6[[#This Row],[Applicable in following countries and continents]]&lt;&gt;"",Table6[[#This Row],[Applicable in following countries and continents]],"")</f>
        <v>United States, Canada</v>
      </c>
    </row>
    <row r="147" spans="2:12" x14ac:dyDescent="0.25">
      <c r="B147" s="13" t="str">
        <f>IF(Table6[[#This Row],[Expiration date of certificate is]]&lt;&gt;"",Table6[[#This Row],[Expiration date of certificate is]],"")</f>
        <v/>
      </c>
      <c r="C147" s="13" t="str">
        <f>IF(Table6[[#This Row],[Renewal certificate requested?]]&lt;&gt;"",Table6[[#This Row],[Renewal certificate requested?]],"")</f>
        <v>No</v>
      </c>
      <c r="D147" s="42" t="str">
        <f>IF(Table6[[#This Row],[Download the PDF of the certificate here]]&lt;&gt;"",
HYPERLINK(Table6[[#This Row],[Download the PDF of the certificate here]],"Link"),"")</f>
        <v>Link</v>
      </c>
      <c r="E147" t="str">
        <f>IF(Table6[[#This Row],[Certificate Owner]]&lt;&gt;"",Table6[[#This Row],[Certificate Owner]],"")</f>
        <v>Supplier Certifcate</v>
      </c>
      <c r="F147" t="str">
        <f>IF(Table6[[#This Row],[Responsible Company]]&lt;&gt;"",Table6[[#This Row],[Responsible Company]],"")</f>
        <v>Suko NV</v>
      </c>
      <c r="G147" t="str">
        <f>IF(Table6[[#This Row],[Index Number/Title]]&lt;&gt;"",Table6[[#This Row],[Index Number/Title]],"")</f>
        <v>Drinking Water Systems ANSI/CAN 372 Clack</v>
      </c>
      <c r="H147" s="19" t="str">
        <f>IF(Table6[[#This Row],[Certification No.]]&lt;&gt;"",Table6[[#This Row],[Certification No.]],"")</f>
        <v/>
      </c>
      <c r="I147" t="str">
        <f>IF(Table6[[#This Row],[Product category]]&lt;&gt;"",Table6[[#This Row],[Product category]],"")</f>
        <v>Drinking Water Systems</v>
      </c>
      <c r="J147" t="str">
        <f>IF(Table6[[#This Row],[Type of certificate]]&lt;&gt;"",Table6[[#This Row],[Type of certificate]],"")</f>
        <v>NSF</v>
      </c>
      <c r="K147" t="str">
        <f>IF(Table6[[#This Row],[Content of Certificate]]&lt;&gt;"",Table6[[#This Row],[Content of Certificate]],"")</f>
        <v/>
      </c>
      <c r="L147" t="str">
        <f>IF(Table6[[#This Row],[Applicable in following countries and continents]]&lt;&gt;"",Table6[[#This Row],[Applicable in following countries and continents]],"")</f>
        <v>United States, Canada</v>
      </c>
    </row>
    <row r="148" spans="2:12" x14ac:dyDescent="0.25">
      <c r="B148" s="13" t="str">
        <f>IF(Table6[[#This Row],[Expiration date of certificate is]]&lt;&gt;"",Table6[[#This Row],[Expiration date of certificate is]],"")</f>
        <v/>
      </c>
      <c r="C148" s="13" t="str">
        <f>IF(Table6[[#This Row],[Renewal certificate requested?]]&lt;&gt;"",Table6[[#This Row],[Renewal certificate requested?]],"")</f>
        <v>No</v>
      </c>
      <c r="D148" s="43" t="str">
        <f>IF(Table6[[#This Row],[Download the PDF of the certificate here]]&lt;&gt;"",
HYPERLINK(Table6[[#This Row],[Download the PDF of the certificate here]],"Link"),"")</f>
        <v>Link</v>
      </c>
      <c r="E148" t="str">
        <f>IF(Table6[[#This Row],[Certificate Owner]]&lt;&gt;"",Table6[[#This Row],[Certificate Owner]],"")</f>
        <v>Supplier Certifcate</v>
      </c>
      <c r="F148" t="str">
        <f>IF(Table6[[#This Row],[Responsible Company]]&lt;&gt;"",Table6[[#This Row],[Responsible Company]],"")</f>
        <v>PWG N.V.</v>
      </c>
      <c r="G148" t="str">
        <f>IF(Table6[[#This Row],[Index Number/Title]]&lt;&gt;"",Table6[[#This Row],[Index Number/Title]],"")</f>
        <v>NSF Canature General overview</v>
      </c>
      <c r="H148" s="19" t="str">
        <f>IF(Table6[[#This Row],[Certification No.]]&lt;&gt;"",Table6[[#This Row],[Certification No.]],"")</f>
        <v/>
      </c>
      <c r="I148" t="str">
        <f>IF(Table6[[#This Row],[Product category]]&lt;&gt;"",Table6[[#This Row],[Product category]],"")</f>
        <v>Softeners</v>
      </c>
      <c r="J148" t="str">
        <f>IF(Table6[[#This Row],[Type of certificate]]&lt;&gt;"",Table6[[#This Row],[Type of certificate]],"")</f>
        <v>NSF</v>
      </c>
      <c r="K148" t="str">
        <f>IF(Table6[[#This Row],[Content of Certificate]]&lt;&gt;"",Table6[[#This Row],[Content of Certificate]],"")</f>
        <v>All NSF certified products (Canature)</v>
      </c>
      <c r="L148" t="str">
        <f>IF(Table6[[#This Row],[Applicable in following countries and continents]]&lt;&gt;"",Table6[[#This Row],[Applicable in following countries and continents]],"")</f>
        <v>United States</v>
      </c>
    </row>
    <row r="149" spans="2:12" x14ac:dyDescent="0.25">
      <c r="B149" s="13" t="str">
        <f>IF(Table6[[#This Row],[Expiration date of certificate is]]&lt;&gt;"",Table6[[#This Row],[Expiration date of certificate is]],"")</f>
        <v/>
      </c>
      <c r="C149" s="13" t="str">
        <f>IF(Table6[[#This Row],[Renewal certificate requested?]]&lt;&gt;"",Table6[[#This Row],[Renewal certificate requested?]],"")</f>
        <v>No</v>
      </c>
      <c r="D149" s="42" t="str">
        <f>IF(Table6[[#This Row],[Download the PDF of the certificate here]]&lt;&gt;"",
HYPERLINK(Table6[[#This Row],[Download the PDF of the certificate here]],"Link"),"")</f>
        <v>Link</v>
      </c>
      <c r="E149" t="str">
        <f>IF(Table6[[#This Row],[Certificate Owner]]&lt;&gt;"",Table6[[#This Row],[Certificate Owner]],"")</f>
        <v>Supplier Certifcate</v>
      </c>
      <c r="F149" t="str">
        <f>IF(Table6[[#This Row],[Responsible Company]]&lt;&gt;"",Table6[[#This Row],[Responsible Company]],"")</f>
        <v>Suko NV</v>
      </c>
      <c r="G149" t="str">
        <f>IF(Table6[[#This Row],[Index Number/Title]]&lt;&gt;"",Table6[[#This Row],[Index Number/Title]],"")</f>
        <v>Valves Clack with XMEGA Microcontroller</v>
      </c>
      <c r="H149" s="19" t="str">
        <f>IF(Table6[[#This Row],[Certification No.]]&lt;&gt;"",Table6[[#This Row],[Certification No.]],"")</f>
        <v>D-WSFCV-IE-001</v>
      </c>
      <c r="I149" t="str">
        <f>IF(Table6[[#This Row],[Product category]]&lt;&gt;"",Table6[[#This Row],[Product category]],"")</f>
        <v>Valves - Clack</v>
      </c>
      <c r="J149" t="str">
        <f>IF(Table6[[#This Row],[Type of certificate]]&lt;&gt;"",Table6[[#This Row],[Type of certificate]],"")</f>
        <v>CE</v>
      </c>
      <c r="K149" t="str">
        <f>IF(Table6[[#This Row],[Content of Certificate]]&lt;&gt;"",Table6[[#This Row],[Content of Certificate]],"")</f>
        <v>Machinery Directive 2006/42/EC
(Reg. (EU) 2023/1230)</v>
      </c>
      <c r="L149" t="str">
        <f>IF(Table6[[#This Row],[Applicable in following countries and continents]]&lt;&gt;"",Table6[[#This Row],[Applicable in following countries and continents]],"")</f>
        <v>European Union</v>
      </c>
    </row>
    <row r="150" spans="2:12" x14ac:dyDescent="0.25">
      <c r="B150" s="13"/>
      <c r="C150" s="13"/>
      <c r="D150" s="42"/>
      <c r="H150" s="19"/>
    </row>
    <row r="151" spans="2:12" x14ac:dyDescent="0.25">
      <c r="B151" s="13"/>
      <c r="C151" s="13"/>
      <c r="D151" s="42"/>
      <c r="H151" s="19"/>
    </row>
    <row r="152" spans="2:12" x14ac:dyDescent="0.25">
      <c r="B152" s="1"/>
      <c r="C152" s="1"/>
      <c r="J152" s="2"/>
    </row>
    <row r="153" spans="2:12" x14ac:dyDescent="0.25">
      <c r="B153" s="1"/>
      <c r="C153" s="1"/>
      <c r="J153" s="2"/>
    </row>
    <row r="154" spans="2:12" x14ac:dyDescent="0.25">
      <c r="B154" s="1"/>
      <c r="C154" s="1"/>
      <c r="J154" s="2"/>
    </row>
    <row r="155" spans="2:12" x14ac:dyDescent="0.25">
      <c r="B155" s="1"/>
      <c r="C155" s="1"/>
      <c r="J155" s="2"/>
    </row>
    <row r="156" spans="2:12" x14ac:dyDescent="0.25">
      <c r="B156" s="1"/>
      <c r="C156" s="1"/>
      <c r="J156" s="2"/>
    </row>
    <row r="157" spans="2:12" x14ac:dyDescent="0.25">
      <c r="B157" s="1"/>
      <c r="C157" s="1"/>
      <c r="J157" s="2"/>
    </row>
    <row r="158" spans="2:12" x14ac:dyDescent="0.25">
      <c r="B158" s="1"/>
      <c r="C158" s="1"/>
      <c r="J158" s="2"/>
    </row>
    <row r="159" spans="2:12" x14ac:dyDescent="0.25">
      <c r="B159" s="1"/>
      <c r="C159" s="1"/>
      <c r="J159" s="2"/>
    </row>
    <row r="160" spans="2:12" x14ac:dyDescent="0.25">
      <c r="B160" s="1"/>
      <c r="C160" s="1"/>
      <c r="J160" s="2"/>
    </row>
    <row r="161" spans="2:10" x14ac:dyDescent="0.25">
      <c r="B161" s="1"/>
      <c r="C161" s="1"/>
      <c r="J161" s="2"/>
    </row>
    <row r="162" spans="2:10" x14ac:dyDescent="0.25">
      <c r="B162" s="1"/>
      <c r="C162" s="1"/>
      <c r="J162" s="2"/>
    </row>
    <row r="163" spans="2:10" x14ac:dyDescent="0.25">
      <c r="B163" s="1"/>
      <c r="C163" s="1"/>
      <c r="J163" s="2"/>
    </row>
    <row r="164" spans="2:10" x14ac:dyDescent="0.25">
      <c r="B164" s="1"/>
      <c r="C164" s="1"/>
      <c r="J164" s="2"/>
    </row>
    <row r="165" spans="2:10" x14ac:dyDescent="0.25">
      <c r="B165" s="1"/>
      <c r="C165" s="1"/>
      <c r="J165" s="2"/>
    </row>
    <row r="166" spans="2:10" x14ac:dyDescent="0.25">
      <c r="B166" s="1"/>
      <c r="C166" s="1"/>
      <c r="J166" s="2"/>
    </row>
    <row r="167" spans="2:10" x14ac:dyDescent="0.25">
      <c r="B167" s="1"/>
      <c r="C167" s="1"/>
      <c r="J167" s="2"/>
    </row>
    <row r="168" spans="2:10" x14ac:dyDescent="0.25">
      <c r="B168" s="1"/>
      <c r="C168" s="1"/>
      <c r="J168" s="2"/>
    </row>
    <row r="169" spans="2:10" x14ac:dyDescent="0.25">
      <c r="B169" s="1"/>
      <c r="C169" s="1"/>
      <c r="J169" s="2"/>
    </row>
    <row r="170" spans="2:10" x14ac:dyDescent="0.25">
      <c r="B170" s="1"/>
      <c r="C170" s="1"/>
      <c r="J170" s="2"/>
    </row>
    <row r="171" spans="2:10" x14ac:dyDescent="0.25">
      <c r="B171" s="1"/>
      <c r="C171" s="1"/>
      <c r="J171" s="2"/>
    </row>
    <row r="172" spans="2:10" x14ac:dyDescent="0.25">
      <c r="B172" s="1"/>
      <c r="C172" s="1"/>
      <c r="J172" s="2"/>
    </row>
    <row r="173" spans="2:10" x14ac:dyDescent="0.25">
      <c r="B173" s="1"/>
      <c r="C173" s="1"/>
      <c r="J173" s="2"/>
    </row>
    <row r="174" spans="2:10" x14ac:dyDescent="0.25">
      <c r="B174" s="1"/>
      <c r="C174" s="1"/>
      <c r="J174" s="2"/>
    </row>
    <row r="175" spans="2:10" x14ac:dyDescent="0.25">
      <c r="B175" s="1"/>
      <c r="C175" s="1"/>
      <c r="J175" s="2"/>
    </row>
    <row r="176" spans="2:10" x14ac:dyDescent="0.25">
      <c r="B176" s="1"/>
      <c r="C176" s="1"/>
      <c r="J176" s="2"/>
    </row>
    <row r="177" spans="2:10" x14ac:dyDescent="0.25">
      <c r="B177" s="1"/>
      <c r="C177" s="1"/>
      <c r="J177" s="2"/>
    </row>
    <row r="178" spans="2:10" x14ac:dyDescent="0.25">
      <c r="B178" s="1"/>
      <c r="C178" s="1"/>
      <c r="J178" s="2"/>
    </row>
    <row r="179" spans="2:10" x14ac:dyDescent="0.25">
      <c r="B179" s="1"/>
      <c r="C179" s="1"/>
      <c r="J179" s="2"/>
    </row>
    <row r="180" spans="2:10" x14ac:dyDescent="0.25">
      <c r="B180" s="1"/>
      <c r="C180" s="1"/>
      <c r="J180" s="2"/>
    </row>
    <row r="181" spans="2:10" x14ac:dyDescent="0.25">
      <c r="B181" s="1"/>
      <c r="C181" s="1"/>
      <c r="J181" s="2"/>
    </row>
    <row r="182" spans="2:10" x14ac:dyDescent="0.25">
      <c r="B182" s="1"/>
      <c r="C182" s="1"/>
      <c r="J182" s="2"/>
    </row>
  </sheetData>
  <sheetProtection algorithmName="SHA-512" hashValue="9Kj4bUWk9cBQI/da08N+r+NQMeXPoO44mWgUyW0Sp2O5e9YQRyYUy4AC1D39Z5x+U/qLeUpRR8S8wnlB2q5tZg==" saltValue="ScuEFJXSujYZos3CEL+8fA==" spinCount="100000" sheet="1" autoFilter="0"/>
  <conditionalFormatting sqref="B5:L149">
    <cfRule type="expression" dxfId="1" priority="1">
      <formula>$B5&lt;TODAY()</formula>
    </cfRule>
    <cfRule type="expression" dxfId="0" priority="2">
      <formula>$B5&lt;TODAY()+180</formula>
    </cfRule>
  </conditionalFormatting>
  <pageMargins left="0.75" right="0.75" top="1" bottom="1" header="0.5" footer="0.5"/>
  <pageSetup paperSize="9" orientation="landscape"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7B728-F179-48FC-B9CB-C3348386307B}">
  <sheetPr>
    <tabColor rgb="FFFF0000"/>
  </sheetPr>
  <dimension ref="A1:T23"/>
  <sheetViews>
    <sheetView workbookViewId="0">
      <selection activeCell="M38" sqref="M38"/>
    </sheetView>
  </sheetViews>
  <sheetFormatPr defaultRowHeight="15" x14ac:dyDescent="0.25"/>
  <cols>
    <col min="1" max="1" width="17.85546875" bestFit="1" customWidth="1"/>
    <col min="2" max="2" width="76.85546875" bestFit="1" customWidth="1"/>
    <col min="3" max="3" width="26" bestFit="1" customWidth="1"/>
    <col min="4" max="4" width="213.85546875" bestFit="1" customWidth="1"/>
    <col min="5" max="5" width="11.5703125" bestFit="1" customWidth="1"/>
    <col min="6" max="6" width="126.42578125" bestFit="1" customWidth="1"/>
    <col min="7" max="7" width="22.140625" bestFit="1" customWidth="1"/>
    <col min="8" max="8" width="15.42578125" bestFit="1" customWidth="1"/>
    <col min="10" max="10" width="26.140625" bestFit="1" customWidth="1"/>
    <col min="12" max="12" width="10.42578125" bestFit="1" customWidth="1"/>
    <col min="13" max="13" width="14.42578125" customWidth="1"/>
    <col min="14" max="14" width="4.42578125" bestFit="1" customWidth="1"/>
    <col min="15" max="15" width="18.7109375" customWidth="1"/>
    <col min="17" max="17" width="28.42578125" customWidth="1"/>
    <col min="18" max="18" width="3.5703125" bestFit="1" customWidth="1"/>
    <col min="20" max="20" width="51.7109375" bestFit="1" customWidth="1"/>
  </cols>
  <sheetData>
    <row r="1" spans="1:20" x14ac:dyDescent="0.25">
      <c r="A1" s="6" t="s">
        <v>24</v>
      </c>
      <c r="B1" s="6" t="s">
        <v>606</v>
      </c>
      <c r="C1" s="20" t="s">
        <v>607</v>
      </c>
      <c r="D1" s="6"/>
      <c r="E1" s="6" t="s">
        <v>235</v>
      </c>
      <c r="F1" s="6" t="s">
        <v>608</v>
      </c>
      <c r="G1" s="6" t="s">
        <v>30</v>
      </c>
      <c r="H1" s="6" t="s">
        <v>40</v>
      </c>
      <c r="I1" s="6"/>
      <c r="J1" s="6" t="s">
        <v>407</v>
      </c>
      <c r="K1" s="6"/>
      <c r="L1" s="6" t="s">
        <v>41</v>
      </c>
      <c r="M1" s="7">
        <v>43781</v>
      </c>
      <c r="N1" s="6" t="s">
        <v>34</v>
      </c>
      <c r="O1" s="7">
        <v>45608</v>
      </c>
      <c r="P1" s="6"/>
      <c r="Q1" s="7">
        <v>45400</v>
      </c>
      <c r="R1" s="6" t="s">
        <v>35</v>
      </c>
      <c r="S1" s="6"/>
      <c r="T1" s="6" t="s">
        <v>42</v>
      </c>
    </row>
    <row r="2" spans="1:20" x14ac:dyDescent="0.25">
      <c r="A2" s="6" t="s">
        <v>55</v>
      </c>
      <c r="B2" s="6" t="s">
        <v>609</v>
      </c>
      <c r="C2" s="20" t="s">
        <v>610</v>
      </c>
      <c r="D2" s="6" t="s">
        <v>611</v>
      </c>
      <c r="E2" s="6" t="s">
        <v>58</v>
      </c>
      <c r="F2" s="6" t="s">
        <v>612</v>
      </c>
      <c r="G2" s="6" t="s">
        <v>30</v>
      </c>
      <c r="H2" s="6" t="s">
        <v>59</v>
      </c>
      <c r="I2" s="6"/>
      <c r="J2" s="6" t="s">
        <v>143</v>
      </c>
      <c r="K2" s="6"/>
      <c r="L2" s="6" t="s">
        <v>60</v>
      </c>
      <c r="M2" s="7">
        <v>43586</v>
      </c>
      <c r="N2" s="6" t="s">
        <v>34</v>
      </c>
      <c r="O2" s="7">
        <v>45443</v>
      </c>
      <c r="P2" s="6"/>
      <c r="Q2" s="7">
        <v>45442</v>
      </c>
      <c r="R2" s="6" t="s">
        <v>35</v>
      </c>
      <c r="S2" s="6"/>
      <c r="T2" s="6" t="s">
        <v>42</v>
      </c>
    </row>
    <row r="3" spans="1:20" x14ac:dyDescent="0.25">
      <c r="A3" s="6" t="s">
        <v>55</v>
      </c>
      <c r="B3" s="6" t="s">
        <v>613</v>
      </c>
      <c r="C3" s="20" t="s">
        <v>614</v>
      </c>
      <c r="D3" s="6" t="s">
        <v>615</v>
      </c>
      <c r="E3" s="6" t="s">
        <v>58</v>
      </c>
      <c r="F3" s="9" t="s">
        <v>616</v>
      </c>
      <c r="G3" s="6" t="s">
        <v>30</v>
      </c>
      <c r="H3" s="6" t="s">
        <v>617</v>
      </c>
      <c r="I3" s="6"/>
      <c r="J3" s="6" t="s">
        <v>143</v>
      </c>
      <c r="K3" s="6"/>
      <c r="L3" s="6" t="s">
        <v>129</v>
      </c>
      <c r="M3" s="7">
        <v>44213</v>
      </c>
      <c r="N3" s="6" t="s">
        <v>34</v>
      </c>
      <c r="O3" s="7">
        <v>46038</v>
      </c>
      <c r="P3" s="6"/>
      <c r="Q3" s="7">
        <v>45673</v>
      </c>
      <c r="R3" s="6" t="s">
        <v>35</v>
      </c>
      <c r="S3" s="6"/>
      <c r="T3" s="6" t="s">
        <v>42</v>
      </c>
    </row>
    <row r="4" spans="1:20" x14ac:dyDescent="0.25">
      <c r="A4" s="6" t="s">
        <v>55</v>
      </c>
      <c r="B4" s="6" t="s">
        <v>618</v>
      </c>
      <c r="C4" s="20" t="s">
        <v>619</v>
      </c>
      <c r="D4" s="6" t="s">
        <v>620</v>
      </c>
      <c r="E4" s="6" t="s">
        <v>56</v>
      </c>
      <c r="F4" s="9" t="s">
        <v>621</v>
      </c>
      <c r="G4" s="6" t="s">
        <v>30</v>
      </c>
      <c r="H4" s="6" t="s">
        <v>40</v>
      </c>
      <c r="I4" s="6"/>
      <c r="J4" s="6" t="s">
        <v>57</v>
      </c>
      <c r="K4" s="6"/>
      <c r="L4" s="6" t="s">
        <v>41</v>
      </c>
      <c r="M4" s="7">
        <v>45118</v>
      </c>
      <c r="N4" s="6" t="s">
        <v>34</v>
      </c>
      <c r="O4" s="7">
        <v>45922</v>
      </c>
      <c r="P4" s="6"/>
      <c r="Q4" s="7">
        <v>45557</v>
      </c>
      <c r="R4" s="6" t="s">
        <v>35</v>
      </c>
      <c r="S4" s="6"/>
      <c r="T4" s="6" t="s">
        <v>42</v>
      </c>
    </row>
    <row r="5" spans="1:20" x14ac:dyDescent="0.25">
      <c r="A5" s="6" t="s">
        <v>55</v>
      </c>
      <c r="B5" s="6" t="s">
        <v>622</v>
      </c>
      <c r="C5" s="20" t="s">
        <v>623</v>
      </c>
      <c r="D5" s="6"/>
      <c r="E5" s="6" t="s">
        <v>56</v>
      </c>
      <c r="F5" s="6" t="s">
        <v>624</v>
      </c>
      <c r="G5" s="6" t="s">
        <v>30</v>
      </c>
      <c r="H5" s="6" t="s">
        <v>40</v>
      </c>
      <c r="I5" s="6"/>
      <c r="J5" s="6" t="s">
        <v>63</v>
      </c>
      <c r="K5" s="6"/>
      <c r="L5" s="6" t="s">
        <v>41</v>
      </c>
      <c r="M5" s="7">
        <v>43655</v>
      </c>
      <c r="N5" s="6" t="s">
        <v>34</v>
      </c>
      <c r="O5" s="7">
        <v>45482</v>
      </c>
      <c r="P5" s="6"/>
      <c r="Q5" s="7">
        <v>45405</v>
      </c>
      <c r="R5" s="6" t="s">
        <v>35</v>
      </c>
      <c r="S5" s="6"/>
      <c r="T5" s="6" t="s">
        <v>42</v>
      </c>
    </row>
    <row r="6" spans="1:20" x14ac:dyDescent="0.25">
      <c r="A6" s="6" t="s">
        <v>55</v>
      </c>
      <c r="B6" s="6" t="s">
        <v>625</v>
      </c>
      <c r="C6" s="20" t="s">
        <v>626</v>
      </c>
      <c r="D6" s="6" t="s">
        <v>627</v>
      </c>
      <c r="E6" s="6" t="s">
        <v>56</v>
      </c>
      <c r="F6" s="6" t="s">
        <v>628</v>
      </c>
      <c r="G6" s="6" t="s">
        <v>30</v>
      </c>
      <c r="H6" s="6" t="s">
        <v>40</v>
      </c>
      <c r="I6" s="6"/>
      <c r="J6" s="6" t="s">
        <v>129</v>
      </c>
      <c r="K6" s="6"/>
      <c r="L6" s="6" t="s">
        <v>41</v>
      </c>
      <c r="M6" s="7">
        <v>43719</v>
      </c>
      <c r="N6" s="6" t="s">
        <v>34</v>
      </c>
      <c r="O6" s="7">
        <v>45546</v>
      </c>
      <c r="P6" s="6"/>
      <c r="Q6" s="7">
        <v>45444</v>
      </c>
      <c r="R6" s="6" t="s">
        <v>35</v>
      </c>
      <c r="S6" s="6"/>
      <c r="T6" s="6" t="s">
        <v>42</v>
      </c>
    </row>
    <row r="7" spans="1:20" x14ac:dyDescent="0.25">
      <c r="A7" s="6" t="s">
        <v>55</v>
      </c>
      <c r="B7" s="6" t="s">
        <v>629</v>
      </c>
      <c r="C7" s="20" t="s">
        <v>630</v>
      </c>
      <c r="D7" s="6" t="s">
        <v>631</v>
      </c>
      <c r="E7" s="6" t="s">
        <v>56</v>
      </c>
      <c r="F7" s="6" t="s">
        <v>632</v>
      </c>
      <c r="G7" s="6" t="s">
        <v>30</v>
      </c>
      <c r="H7" s="6" t="s">
        <v>40</v>
      </c>
      <c r="I7" s="6"/>
      <c r="J7" s="6" t="s">
        <v>57</v>
      </c>
      <c r="K7" s="6"/>
      <c r="L7" s="6" t="s">
        <v>41</v>
      </c>
      <c r="M7" s="7">
        <v>43752</v>
      </c>
      <c r="N7" s="6" t="s">
        <v>34</v>
      </c>
      <c r="O7" s="7">
        <v>45579</v>
      </c>
      <c r="P7" s="6"/>
      <c r="Q7" s="7">
        <v>45444</v>
      </c>
      <c r="R7" s="6" t="s">
        <v>35</v>
      </c>
      <c r="S7" s="6"/>
      <c r="T7" s="6" t="s">
        <v>42</v>
      </c>
    </row>
    <row r="8" spans="1:20" x14ac:dyDescent="0.25">
      <c r="A8" s="6" t="s">
        <v>55</v>
      </c>
      <c r="B8" s="6" t="s">
        <v>633</v>
      </c>
      <c r="C8" s="20" t="s">
        <v>634</v>
      </c>
      <c r="D8" s="6" t="s">
        <v>635</v>
      </c>
      <c r="E8" s="6" t="s">
        <v>56</v>
      </c>
      <c r="F8" s="6" t="s">
        <v>636</v>
      </c>
      <c r="G8" s="6" t="s">
        <v>30</v>
      </c>
      <c r="H8" s="6" t="s">
        <v>40</v>
      </c>
      <c r="I8" s="6"/>
      <c r="J8" s="6" t="s">
        <v>32</v>
      </c>
      <c r="K8" s="6"/>
      <c r="L8" s="6" t="s">
        <v>41</v>
      </c>
      <c r="M8" s="7">
        <v>43791</v>
      </c>
      <c r="N8" s="6" t="s">
        <v>34</v>
      </c>
      <c r="O8" s="7">
        <v>45618</v>
      </c>
      <c r="P8" s="6"/>
      <c r="Q8" s="7">
        <v>45444</v>
      </c>
      <c r="R8" s="6" t="s">
        <v>35</v>
      </c>
      <c r="S8" s="6"/>
      <c r="T8" s="6" t="s">
        <v>42</v>
      </c>
    </row>
    <row r="9" spans="1:20" ht="30" x14ac:dyDescent="0.25">
      <c r="A9" s="6" t="s">
        <v>55</v>
      </c>
      <c r="B9" s="6" t="s">
        <v>637</v>
      </c>
      <c r="C9" s="21">
        <v>2003739</v>
      </c>
      <c r="D9" s="15" t="s">
        <v>638</v>
      </c>
      <c r="E9" s="6" t="s">
        <v>58</v>
      </c>
      <c r="F9" s="16" t="s">
        <v>639</v>
      </c>
      <c r="G9" s="6" t="s">
        <v>30</v>
      </c>
      <c r="H9" s="6" t="s">
        <v>59</v>
      </c>
      <c r="I9" s="14"/>
      <c r="J9" s="6" t="s">
        <v>362</v>
      </c>
      <c r="K9" s="14"/>
      <c r="L9" s="6" t="s">
        <v>640</v>
      </c>
      <c r="M9" s="7">
        <v>43900</v>
      </c>
      <c r="N9" s="6" t="s">
        <v>34</v>
      </c>
      <c r="O9" s="7">
        <v>45725</v>
      </c>
      <c r="P9" s="14"/>
      <c r="Q9" s="17">
        <v>45360</v>
      </c>
      <c r="R9" s="6" t="s">
        <v>35</v>
      </c>
      <c r="S9" s="14"/>
      <c r="T9" s="6" t="s">
        <v>42</v>
      </c>
    </row>
    <row r="10" spans="1:20" ht="60" x14ac:dyDescent="0.25">
      <c r="A10" s="6" t="s">
        <v>55</v>
      </c>
      <c r="B10" s="6" t="s">
        <v>641</v>
      </c>
      <c r="C10" s="28" t="s">
        <v>642</v>
      </c>
      <c r="D10" s="8" t="s">
        <v>643</v>
      </c>
      <c r="E10" s="6" t="s">
        <v>58</v>
      </c>
      <c r="F10" s="31" t="s">
        <v>644</v>
      </c>
      <c r="G10" s="11" t="s">
        <v>30</v>
      </c>
      <c r="H10" s="6" t="s">
        <v>645</v>
      </c>
      <c r="J10" s="6" t="s">
        <v>63</v>
      </c>
      <c r="L10" s="6" t="s">
        <v>646</v>
      </c>
      <c r="M10" s="7">
        <v>44638</v>
      </c>
      <c r="N10" s="6"/>
      <c r="O10" s="7">
        <v>45734</v>
      </c>
      <c r="R10" s="14" t="s">
        <v>35</v>
      </c>
    </row>
    <row r="11" spans="1:20" x14ac:dyDescent="0.25">
      <c r="A11" s="6" t="s">
        <v>55</v>
      </c>
      <c r="B11" s="6" t="s">
        <v>647</v>
      </c>
      <c r="C11" s="20" t="s">
        <v>648</v>
      </c>
      <c r="D11" s="6" t="s">
        <v>649</v>
      </c>
      <c r="E11" s="6" t="s">
        <v>58</v>
      </c>
      <c r="F11" s="6" t="s">
        <v>650</v>
      </c>
      <c r="G11" s="6" t="s">
        <v>30</v>
      </c>
      <c r="H11" s="6" t="s">
        <v>101</v>
      </c>
      <c r="I11" s="6"/>
      <c r="J11" s="6" t="s">
        <v>32</v>
      </c>
      <c r="K11" s="6"/>
      <c r="L11" s="6" t="s">
        <v>102</v>
      </c>
      <c r="M11" s="7">
        <v>43938</v>
      </c>
      <c r="N11" s="6" t="s">
        <v>34</v>
      </c>
      <c r="O11" s="7">
        <v>45763</v>
      </c>
      <c r="P11" s="6"/>
      <c r="Q11" s="7">
        <v>45473</v>
      </c>
      <c r="R11" s="6" t="s">
        <v>35</v>
      </c>
      <c r="S11" s="6"/>
      <c r="T11" s="6" t="s">
        <v>42</v>
      </c>
    </row>
    <row r="12" spans="1:20" x14ac:dyDescent="0.25">
      <c r="A12" s="6" t="s">
        <v>55</v>
      </c>
      <c r="B12" s="6" t="s">
        <v>651</v>
      </c>
      <c r="C12" s="20" t="s">
        <v>652</v>
      </c>
      <c r="D12" s="6" t="s">
        <v>653</v>
      </c>
      <c r="E12" s="6" t="s">
        <v>58</v>
      </c>
      <c r="F12" s="6" t="s">
        <v>654</v>
      </c>
      <c r="G12" s="6" t="s">
        <v>30</v>
      </c>
      <c r="H12" s="6" t="s">
        <v>101</v>
      </c>
      <c r="I12" s="6"/>
      <c r="J12" s="6" t="s">
        <v>478</v>
      </c>
      <c r="K12" s="6"/>
      <c r="L12" s="6" t="s">
        <v>102</v>
      </c>
      <c r="M12" s="7">
        <v>43938</v>
      </c>
      <c r="N12" s="6" t="s">
        <v>34</v>
      </c>
      <c r="O12" s="7">
        <v>45763</v>
      </c>
      <c r="P12" s="6"/>
      <c r="Q12" s="7">
        <v>45473</v>
      </c>
      <c r="R12" s="6" t="s">
        <v>35</v>
      </c>
      <c r="S12" s="6"/>
      <c r="T12" s="6" t="s">
        <v>42</v>
      </c>
    </row>
    <row r="13" spans="1:20" x14ac:dyDescent="0.25">
      <c r="A13" s="6" t="s">
        <v>55</v>
      </c>
      <c r="B13" s="6" t="s">
        <v>655</v>
      </c>
      <c r="C13" s="20" t="s">
        <v>656</v>
      </c>
      <c r="D13" s="6" t="s">
        <v>657</v>
      </c>
      <c r="E13" s="6" t="s">
        <v>58</v>
      </c>
      <c r="F13" s="6" t="s">
        <v>658</v>
      </c>
      <c r="G13" s="6" t="s">
        <v>30</v>
      </c>
      <c r="H13" s="6" t="s">
        <v>101</v>
      </c>
      <c r="I13" s="6"/>
      <c r="J13" s="6" t="s">
        <v>478</v>
      </c>
      <c r="K13" s="6"/>
      <c r="L13" s="6" t="s">
        <v>102</v>
      </c>
      <c r="M13" s="7">
        <v>43938</v>
      </c>
      <c r="N13" s="6" t="s">
        <v>34</v>
      </c>
      <c r="O13" s="7">
        <v>45763</v>
      </c>
      <c r="P13" s="6"/>
      <c r="Q13" s="7">
        <v>45473</v>
      </c>
      <c r="R13" s="6" t="s">
        <v>35</v>
      </c>
      <c r="S13" s="6"/>
      <c r="T13" s="6" t="s">
        <v>42</v>
      </c>
    </row>
    <row r="14" spans="1:20" x14ac:dyDescent="0.25">
      <c r="A14" s="6" t="s">
        <v>55</v>
      </c>
      <c r="B14" s="6" t="s">
        <v>659</v>
      </c>
      <c r="C14" s="20" t="s">
        <v>660</v>
      </c>
      <c r="D14" s="6" t="s">
        <v>661</v>
      </c>
      <c r="E14" s="6" t="s">
        <v>58</v>
      </c>
      <c r="F14" s="31" t="s">
        <v>662</v>
      </c>
      <c r="G14" s="6" t="s">
        <v>30</v>
      </c>
      <c r="H14" s="6" t="s">
        <v>101</v>
      </c>
      <c r="I14" s="6"/>
      <c r="J14" s="6" t="s">
        <v>136</v>
      </c>
      <c r="K14" s="6"/>
      <c r="L14" s="6" t="s">
        <v>129</v>
      </c>
      <c r="M14" s="7">
        <v>43979</v>
      </c>
      <c r="N14" s="6" t="s">
        <v>34</v>
      </c>
      <c r="O14" s="7">
        <v>45787</v>
      </c>
      <c r="P14" s="6"/>
      <c r="Q14" s="7">
        <v>45627</v>
      </c>
      <c r="R14" s="6" t="s">
        <v>35</v>
      </c>
      <c r="S14" s="6"/>
      <c r="T14" s="6" t="s">
        <v>42</v>
      </c>
    </row>
    <row r="15" spans="1:20" x14ac:dyDescent="0.25">
      <c r="A15" s="6" t="s">
        <v>55</v>
      </c>
      <c r="B15" s="6" t="s">
        <v>663</v>
      </c>
      <c r="C15" s="14">
        <v>2005536</v>
      </c>
      <c r="D15" s="14" t="s">
        <v>664</v>
      </c>
      <c r="E15" s="6" t="s">
        <v>58</v>
      </c>
      <c r="F15" s="31" t="s">
        <v>665</v>
      </c>
      <c r="G15" s="11" t="s">
        <v>30</v>
      </c>
      <c r="H15" s="6" t="s">
        <v>59</v>
      </c>
      <c r="I15" s="14"/>
      <c r="J15" s="6" t="s">
        <v>136</v>
      </c>
      <c r="K15" s="14"/>
      <c r="L15" s="6" t="s">
        <v>60</v>
      </c>
      <c r="M15" s="7">
        <v>43982</v>
      </c>
      <c r="N15" s="6"/>
      <c r="O15" s="7">
        <v>45808</v>
      </c>
      <c r="P15" s="14"/>
      <c r="Q15" s="14"/>
      <c r="R15" s="14" t="s">
        <v>35</v>
      </c>
      <c r="S15" s="14"/>
      <c r="T15" s="14"/>
    </row>
    <row r="16" spans="1:20" x14ac:dyDescent="0.25">
      <c r="A16" s="6" t="s">
        <v>55</v>
      </c>
      <c r="B16" s="6" t="s">
        <v>666</v>
      </c>
      <c r="C16" s="21" t="s">
        <v>667</v>
      </c>
      <c r="D16" s="15" t="s">
        <v>668</v>
      </c>
      <c r="E16" s="6" t="s">
        <v>58</v>
      </c>
      <c r="F16" s="31" t="s">
        <v>669</v>
      </c>
      <c r="G16" s="11" t="s">
        <v>30</v>
      </c>
      <c r="H16" s="6" t="s">
        <v>101</v>
      </c>
      <c r="I16" s="14"/>
      <c r="J16" s="6" t="s">
        <v>130</v>
      </c>
      <c r="K16" s="14"/>
      <c r="L16" s="6" t="s">
        <v>131</v>
      </c>
      <c r="M16" s="7">
        <v>44736</v>
      </c>
      <c r="N16" s="6" t="s">
        <v>34</v>
      </c>
      <c r="O16" s="7">
        <v>45831</v>
      </c>
      <c r="P16" s="14"/>
      <c r="Q16" s="14"/>
      <c r="R16" s="14" t="s">
        <v>35</v>
      </c>
      <c r="S16" s="14"/>
      <c r="T16" s="14"/>
    </row>
    <row r="17" spans="1:20" x14ac:dyDescent="0.25">
      <c r="A17" s="6" t="s">
        <v>55</v>
      </c>
      <c r="B17" s="6" t="s">
        <v>670</v>
      </c>
      <c r="C17" s="21" t="s">
        <v>671</v>
      </c>
      <c r="D17" s="15" t="s">
        <v>672</v>
      </c>
      <c r="E17" s="6" t="s">
        <v>58</v>
      </c>
      <c r="F17" s="9" t="s">
        <v>673</v>
      </c>
      <c r="G17" s="11" t="s">
        <v>30</v>
      </c>
      <c r="H17" s="6" t="s">
        <v>101</v>
      </c>
      <c r="I17" s="14"/>
      <c r="J17" s="6" t="s">
        <v>130</v>
      </c>
      <c r="K17" s="14"/>
      <c r="L17" s="6" t="s">
        <v>131</v>
      </c>
      <c r="M17" s="7">
        <v>44736</v>
      </c>
      <c r="N17" s="6" t="s">
        <v>34</v>
      </c>
      <c r="O17" s="7">
        <v>45831</v>
      </c>
      <c r="P17" s="14"/>
      <c r="Q17" s="14"/>
      <c r="R17" s="14" t="s">
        <v>35</v>
      </c>
      <c r="S17" s="14"/>
      <c r="T17" s="14"/>
    </row>
    <row r="18" spans="1:20" x14ac:dyDescent="0.25">
      <c r="A18" s="6" t="s">
        <v>55</v>
      </c>
      <c r="B18" s="6" t="s">
        <v>674</v>
      </c>
      <c r="C18" s="20" t="s">
        <v>675</v>
      </c>
      <c r="D18" s="6"/>
      <c r="E18" s="6" t="s">
        <v>56</v>
      </c>
      <c r="F18" s="9" t="s">
        <v>676</v>
      </c>
      <c r="G18" s="6" t="s">
        <v>30</v>
      </c>
      <c r="H18" s="6" t="s">
        <v>40</v>
      </c>
      <c r="I18" s="6"/>
      <c r="J18" s="6" t="s">
        <v>63</v>
      </c>
      <c r="K18" s="6"/>
      <c r="L18" s="6" t="s">
        <v>41</v>
      </c>
      <c r="M18" s="7">
        <v>44013</v>
      </c>
      <c r="N18" s="6" t="s">
        <v>34</v>
      </c>
      <c r="O18" s="7">
        <v>45839</v>
      </c>
      <c r="P18" s="6"/>
      <c r="Q18" s="7">
        <v>45474</v>
      </c>
      <c r="R18" s="6" t="s">
        <v>35</v>
      </c>
      <c r="S18" s="6"/>
      <c r="T18" s="6" t="s">
        <v>42</v>
      </c>
    </row>
    <row r="19" spans="1:20" x14ac:dyDescent="0.25">
      <c r="A19" s="6" t="s">
        <v>55</v>
      </c>
      <c r="B19" s="6" t="s">
        <v>677</v>
      </c>
      <c r="C19" s="20" t="s">
        <v>678</v>
      </c>
      <c r="D19" s="6" t="s">
        <v>679</v>
      </c>
      <c r="E19" s="6" t="s">
        <v>58</v>
      </c>
      <c r="F19" s="9" t="s">
        <v>680</v>
      </c>
      <c r="G19" s="6" t="s">
        <v>30</v>
      </c>
      <c r="H19" s="6" t="s">
        <v>59</v>
      </c>
      <c r="I19" s="6"/>
      <c r="J19" s="6" t="s">
        <v>63</v>
      </c>
      <c r="K19" s="6"/>
      <c r="L19" s="6" t="s">
        <v>60</v>
      </c>
      <c r="M19" s="7">
        <v>44013</v>
      </c>
      <c r="N19" s="6" t="s">
        <v>34</v>
      </c>
      <c r="O19" s="7">
        <v>45869</v>
      </c>
      <c r="P19" s="6"/>
      <c r="Q19" s="7">
        <v>45504</v>
      </c>
      <c r="R19" s="6" t="s">
        <v>35</v>
      </c>
      <c r="S19" s="6"/>
      <c r="T19" s="6" t="s">
        <v>42</v>
      </c>
    </row>
    <row r="20" spans="1:20" x14ac:dyDescent="0.25">
      <c r="A20" s="6" t="s">
        <v>55</v>
      </c>
      <c r="B20" s="6" t="s">
        <v>681</v>
      </c>
      <c r="C20" s="20" t="s">
        <v>682</v>
      </c>
      <c r="D20" s="6" t="s">
        <v>683</v>
      </c>
      <c r="E20" s="6" t="s">
        <v>58</v>
      </c>
      <c r="F20" s="9" t="s">
        <v>684</v>
      </c>
      <c r="G20" s="6" t="s">
        <v>30</v>
      </c>
      <c r="H20" s="6" t="s">
        <v>59</v>
      </c>
      <c r="I20" s="6"/>
      <c r="J20" s="6" t="s">
        <v>63</v>
      </c>
      <c r="K20" s="6"/>
      <c r="L20" s="6" t="s">
        <v>60</v>
      </c>
      <c r="M20" s="7">
        <v>44013</v>
      </c>
      <c r="N20" s="6" t="s">
        <v>34</v>
      </c>
      <c r="O20" s="7">
        <v>45869</v>
      </c>
      <c r="P20" s="6"/>
      <c r="Q20" s="7">
        <v>45504</v>
      </c>
      <c r="R20" s="6" t="s">
        <v>35</v>
      </c>
      <c r="S20" s="6"/>
      <c r="T20" s="6" t="s">
        <v>42</v>
      </c>
    </row>
    <row r="21" spans="1:20" x14ac:dyDescent="0.25">
      <c r="A21" s="6" t="s">
        <v>55</v>
      </c>
      <c r="B21" s="6" t="s">
        <v>685</v>
      </c>
      <c r="C21" s="21" t="s">
        <v>686</v>
      </c>
      <c r="D21" s="6" t="s">
        <v>685</v>
      </c>
      <c r="E21" s="6" t="s">
        <v>58</v>
      </c>
      <c r="F21" s="9" t="s">
        <v>687</v>
      </c>
      <c r="G21" s="11" t="s">
        <v>30</v>
      </c>
      <c r="H21" s="6" t="s">
        <v>101</v>
      </c>
      <c r="I21" s="14"/>
      <c r="J21" s="6" t="s">
        <v>57</v>
      </c>
      <c r="K21" s="14"/>
      <c r="L21" s="6" t="s">
        <v>102</v>
      </c>
      <c r="M21" s="7">
        <v>45540</v>
      </c>
      <c r="N21" s="6" t="s">
        <v>688</v>
      </c>
      <c r="O21" s="7">
        <v>45904</v>
      </c>
      <c r="P21" s="14"/>
      <c r="Q21" s="14"/>
      <c r="R21" s="14" t="s">
        <v>35</v>
      </c>
      <c r="S21" s="14"/>
      <c r="T21" s="14"/>
    </row>
    <row r="22" spans="1:20" x14ac:dyDescent="0.25">
      <c r="A22" s="6" t="s">
        <v>55</v>
      </c>
      <c r="B22" s="6" t="s">
        <v>689</v>
      </c>
      <c r="C22" s="14">
        <v>2010509</v>
      </c>
      <c r="D22" s="30" t="s">
        <v>690</v>
      </c>
      <c r="E22" s="6" t="s">
        <v>58</v>
      </c>
      <c r="F22" s="9" t="s">
        <v>665</v>
      </c>
      <c r="G22" s="11" t="s">
        <v>30</v>
      </c>
      <c r="H22" s="6" t="s">
        <v>59</v>
      </c>
      <c r="I22" s="14"/>
      <c r="J22" s="6" t="s">
        <v>136</v>
      </c>
      <c r="K22" s="14"/>
      <c r="L22" s="6" t="s">
        <v>60</v>
      </c>
      <c r="M22" s="7">
        <v>44135</v>
      </c>
      <c r="N22" s="6"/>
      <c r="O22" s="7">
        <v>45961</v>
      </c>
      <c r="P22" s="14"/>
      <c r="Q22" s="14"/>
      <c r="R22" s="14" t="s">
        <v>35</v>
      </c>
      <c r="S22" s="14"/>
      <c r="T22" s="14"/>
    </row>
    <row r="23" spans="1:20" x14ac:dyDescent="0.25">
      <c r="A23" s="6" t="s">
        <v>24</v>
      </c>
      <c r="B23" s="6" t="s">
        <v>691</v>
      </c>
      <c r="C23" s="20" t="s">
        <v>692</v>
      </c>
      <c r="D23" s="6" t="s">
        <v>693</v>
      </c>
      <c r="E23" s="6" t="s">
        <v>56</v>
      </c>
      <c r="F23" s="9" t="s">
        <v>694</v>
      </c>
      <c r="G23" s="6" t="s">
        <v>30</v>
      </c>
      <c r="H23" s="6" t="s">
        <v>40</v>
      </c>
      <c r="I23" s="6"/>
      <c r="J23" s="6" t="s">
        <v>57</v>
      </c>
      <c r="K23" s="6"/>
      <c r="L23" s="6" t="s">
        <v>41</v>
      </c>
      <c r="M23" s="7">
        <v>44110</v>
      </c>
      <c r="N23" s="6" t="s">
        <v>34</v>
      </c>
      <c r="O23" s="7">
        <v>45936</v>
      </c>
      <c r="P23" s="6"/>
      <c r="Q23" s="7">
        <v>45571</v>
      </c>
      <c r="R23" s="6" t="s">
        <v>35</v>
      </c>
      <c r="S23" s="6"/>
      <c r="T23" s="6" t="s">
        <v>42</v>
      </c>
    </row>
  </sheetData>
  <hyperlinks>
    <hyperlink ref="F16" r:id="rId1" xr:uid="{F2E4075C-9DD5-4530-8527-90CDF632F20C}"/>
    <hyperlink ref="G16" r:id="rId2" xr:uid="{77C77E32-60AD-4B8E-BF11-A3218ACD6096}"/>
    <hyperlink ref="F17" r:id="rId3" xr:uid="{6DFA90C5-E3B6-4A0F-B361-FA228588B69C}"/>
    <hyperlink ref="G17" r:id="rId4" xr:uid="{A90F9294-F621-44B2-8FB2-9CB5F3D89140}"/>
    <hyperlink ref="F10" r:id="rId5" xr:uid="{A785C078-52D9-4C11-9FBA-048DFE4085D1}"/>
    <hyperlink ref="G10" r:id="rId6" xr:uid="{62CC0BF5-AE3C-4581-83E1-C3D8C8E61571}"/>
    <hyperlink ref="F15" r:id="rId7" xr:uid="{5436D5E5-194C-42D8-87BB-199CAD6CE1AB}"/>
    <hyperlink ref="G15" r:id="rId8" xr:uid="{6D3FEDAD-6242-474B-990C-7D82210ABDAC}"/>
    <hyperlink ref="F21" r:id="rId9" xr:uid="{F7483722-8B58-4BE4-901C-779AC856F6A9}"/>
    <hyperlink ref="G21" r:id="rId10" xr:uid="{E6B41558-2ECF-4E2A-8F78-B66FC74F284B}"/>
    <hyperlink ref="F22" r:id="rId11" xr:uid="{D17B2BE2-1757-4BA8-AE1D-E02619DA430F}"/>
    <hyperlink ref="G22" r:id="rId12" xr:uid="{181B0BBC-D4D0-456F-9507-540657B8C2A6}"/>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GMKT_Access xmlns="aeccca6c-4ba9-49df-9fa5-54c071e61598">External</PGMKT_Access>
    <PGMKT_Division_Domain xmlns="aeccca6c-4ba9-49df-9fa5-54c071e61598" xsi:nil="true"/>
    <lcf76f155ced4ddcb4097134ff3c332f xmlns="39e304ce-bc77-4c63-9667-155022621b35">
      <Terms xmlns="http://schemas.microsoft.com/office/infopath/2007/PartnerControls"/>
    </lcf76f155ced4ddcb4097134ff3c332f>
    <TaxCatchAll xmlns="aeccca6c-4ba9-49df-9fa5-54c071e61598" xsi:nil="true"/>
    <SharepointTagProduct xmlns="aeccca6c-4ba9-49df-9fa5-54c071e61598" xsi:nil="true"/>
    <PerfionSharepointApplication xmlns="aeccca6c-4ba9-49df-9fa5-54c071e61598" xsi:nil="true"/>
    <PGMKT_Division xmlns="aeccca6c-4ba9-49df-9fa5-54c071e61598" xsi:nil="true"/>
    <SharepointTagType xmlns="aeccca6c-4ba9-49df-9fa5-54c071e61598" xsi:nil="true"/>
    <PG_MKT_Raptor_DocumentType xmlns="39e304ce-bc77-4c63-9667-155022621b35" xsi:nil="true"/>
    <PGMKT_Company xmlns="aeccca6c-4ba9-49df-9fa5-54c071e61598" xsi:nil="true"/>
    <ItemReferencePerfion xmlns="aeccca6c-4ba9-49df-9fa5-54c071e61598" xsi:nil="true"/>
    <PerfionSharepointTagRange xmlns="aeccca6c-4ba9-49df-9fa5-54c071e61598" xsi:nil="true"/>
    <PGMKT_Language xmlns="aeccca6c-4ba9-49df-9fa5-54c071e61598" xsi:nil="true"/>
    <_dlc_DocId xmlns="aeccca6c-4ba9-49df-9fa5-54c071e61598">PGMKT-497967139-43502</_dlc_DocId>
    <_dlc_DocIdUrl xmlns="aeccca6c-4ba9-49df-9fa5-54c071e61598">
      <Url>https://polletgroupintranet.sharepoint.com/sites/PG_CORP_MKT/_layouts/15/DocIdRedir.aspx?ID=PGMKT-497967139-43502</Url>
      <Description>PGMKT-497967139-43502</Description>
    </_dlc_DocIdUrl>
    <ShareExternally xmlns="39e304ce-bc77-4c63-9667-155022621b35">External</ShareExternally>
    <ProductCategories xmlns="39e304ce-bc77-4c63-9667-155022621b35">2. Compliance Evidence | Certification</ProductCategories>
    <LinkToProducts xmlns="39e304ce-bc77-4c63-9667-155022621b35" xsi:nil="true"/>
    <DocumentClass xmlns="39e304ce-bc77-4c63-9667-155022621b35">Product</DocumentClass>
    <Language xmlns="39e304ce-bc77-4c63-9667-155022621b35">
      <Value>English (EN)</Value>
    </Language>
    <SendToPerfion xmlns="39e304ce-bc77-4c63-9667-155022621b35">Yes</SendToPerfion>
    <_dlc_DocIdPersistId xmlns="aeccca6c-4ba9-49df-9fa5-54c071e61598" xsi:nil="true"/>
    <Perfion_CorporateCategories xmlns="39e304ce-bc77-4c63-9667-155022621b35" xsi:nil="true"/>
    <Perfion_Processed xmlns="39e304ce-bc77-4c63-9667-155022621b35">Yes</Perfion_Processed>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98DEC03792BE8541AF11C722E2909B32" ma:contentTypeVersion="44" ma:contentTypeDescription="Create a new document." ma:contentTypeScope="" ma:versionID="17e810068b85e359e9ff70665524f68e">
  <xsd:schema xmlns:xsd="http://www.w3.org/2001/XMLSchema" xmlns:xs="http://www.w3.org/2001/XMLSchema" xmlns:p="http://schemas.microsoft.com/office/2006/metadata/properties" xmlns:ns2="aeccca6c-4ba9-49df-9fa5-54c071e61598" xmlns:ns3="39e304ce-bc77-4c63-9667-155022621b35" targetNamespace="http://schemas.microsoft.com/office/2006/metadata/properties" ma:root="true" ma:fieldsID="4ba357120f43cba0fa8e9ed9c13e3f41" ns2:_="" ns3:_="">
    <xsd:import namespace="aeccca6c-4ba9-49df-9fa5-54c071e61598"/>
    <xsd:import namespace="39e304ce-bc77-4c63-9667-155022621b35"/>
    <xsd:element name="properties">
      <xsd:complexType>
        <xsd:sequence>
          <xsd:element name="documentManagement">
            <xsd:complexType>
              <xsd:all>
                <xsd:element ref="ns2:_dlc_DocIdUrl" minOccurs="0"/>
                <xsd:element ref="ns3:DocumentClass" minOccurs="0"/>
                <xsd:element ref="ns3:ProductCategories" minOccurs="0"/>
                <xsd:element ref="ns3:Perfion_CorporateCategories" minOccurs="0"/>
                <xsd:element ref="ns3:Language" minOccurs="0"/>
                <xsd:element ref="ns3:ShareExternally" minOccurs="0"/>
                <xsd:element ref="ns3:LinkToProducts" minOccurs="0"/>
                <xsd:element ref="ns3:SendToPerfion" minOccurs="0"/>
                <xsd:element ref="ns3:MediaServiceDateTaken" minOccurs="0"/>
                <xsd:element ref="ns3:MediaLengthInSeconds" minOccurs="0"/>
                <xsd:element ref="ns2:SharedWithUsers" minOccurs="0"/>
                <xsd:element ref="ns2:SharedWithDetails" minOccurs="0"/>
                <xsd:element ref="ns3:MediaServiceAutoTags" minOccurs="0"/>
                <xsd:element ref="ns3:MediaServiceGenerationTime" minOccurs="0"/>
                <xsd:element ref="ns3:MediaServiceEventHashCode" minOccurs="0"/>
                <xsd:element ref="ns3:MediaServiceOCR" minOccurs="0"/>
                <xsd:element ref="ns3:MediaServiceLocation" minOccurs="0"/>
                <xsd:element ref="ns2:_dlc_DocId" minOccurs="0"/>
                <xsd:element ref="ns2:_dlc_DocIdPersistId" minOccurs="0"/>
                <xsd:element ref="ns3:MediaServiceAutoKeyPoints" minOccurs="0"/>
                <xsd:element ref="ns3:MediaServiceKeyPoints" minOccurs="0"/>
                <xsd:element ref="ns2:PGMKT_Division" minOccurs="0"/>
                <xsd:element ref="ns2:PGMKT_Access" minOccurs="0"/>
                <xsd:element ref="ns2:PGMKT_Division_Domain" minOccurs="0"/>
                <xsd:element ref="ns2:PGMKT_Language" minOccurs="0"/>
                <xsd:element ref="ns3:lcf76f155ced4ddcb4097134ff3c332f" minOccurs="0"/>
                <xsd:element ref="ns2:TaxCatchAll" minOccurs="0"/>
                <xsd:element ref="ns3:MediaServiceObjectDetectorVersions" minOccurs="0"/>
                <xsd:element ref="ns3:MediaServiceSearchProperties" minOccurs="0"/>
                <xsd:element ref="ns3:PG_MKT_Raptor_DocumentType" minOccurs="0"/>
                <xsd:element ref="ns2:PerfionSharepointApplication" minOccurs="0"/>
                <xsd:element ref="ns2:ItemReferencePerfion" minOccurs="0"/>
                <xsd:element ref="ns2:SharepointTagProduct" minOccurs="0"/>
                <xsd:element ref="ns2:SharepointTagType" minOccurs="0"/>
                <xsd:element ref="ns2:PerfionSharepointTagRange" minOccurs="0"/>
                <xsd:element ref="ns2:PGMKT_Company" minOccurs="0"/>
                <xsd:element ref="ns3:MediaServiceBillingMetadata" minOccurs="0"/>
                <xsd:element ref="ns3:MediaServiceMetadata" minOccurs="0"/>
                <xsd:element ref="ns3:MediaServiceFastMetadata" minOccurs="0"/>
                <xsd:element ref="ns3:Perfion_Process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ccca6c-4ba9-49df-9fa5-54c071e61598" elementFormDefault="qualified">
    <xsd:import namespace="http://schemas.microsoft.com/office/2006/documentManagement/types"/>
    <xsd:import namespace="http://schemas.microsoft.com/office/infopath/2007/PartnerControls"/>
    <xsd:element name="_dlc_DocIdUrl" ma:index="2" nillable="true" ma:displayName="Document ID" ma:description="Permanent link to this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_dlc_DocId" ma:index="19" nillable="true" ma:displayName="Document ID Value" ma:description="The value of the document ID assigned to this item." ma:hidden="true" ma:indexed="true" ma:internalName="_dlc_DocId" ma:readOnly="false">
      <xsd:simpleType>
        <xsd:restriction base="dms:Text"/>
      </xsd:simpleType>
    </xsd:element>
    <xsd:element name="_dlc_DocIdPersistId" ma:index="21" nillable="true" ma:displayName="Persist ID" ma:description="Keep ID on add." ma:hidden="true" ma:internalName="_dlc_DocIdPersistId" ma:readOnly="false">
      <xsd:simpleType>
        <xsd:restriction base="dms:Boolean"/>
      </xsd:simpleType>
    </xsd:element>
    <xsd:element name="PGMKT_Division" ma:index="24" nillable="true" ma:displayName="PGMKT_Raptor_Division" ma:description="no legal entity" ma:format="Dropdown" ma:hidden="true" ma:internalName="PGMKT_Division" ma:readOnly="false">
      <xsd:simpleType>
        <xsd:union memberTypes="dms:Text">
          <xsd:simpleType>
            <xsd:restriction base="dms:Choice">
              <xsd:enumeration value="Pollet Group"/>
              <xsd:enumeration value="Pollet Pool Group"/>
              <xsd:enumeration value="Pollet Medical Group"/>
              <xsd:enumeration value="Pollet Water Group"/>
            </xsd:restriction>
          </xsd:simpleType>
        </xsd:union>
      </xsd:simpleType>
    </xsd:element>
    <xsd:element name="PGMKT_Access" ma:index="25" nillable="true" ma:displayName="PGMKT_Access" ma:default="External" ma:format="Dropdown" ma:hidden="true" ma:internalName="PGMKT_Access" ma:readOnly="false">
      <xsd:simpleType>
        <xsd:restriction base="dms:Choice">
          <xsd:enumeration value="External"/>
          <xsd:enumeration value="Internal"/>
          <xsd:enumeration value="Internal - confidential"/>
        </xsd:restriction>
      </xsd:simpleType>
    </xsd:element>
    <xsd:element name="PGMKT_Division_Domain" ma:index="26" nillable="true" ma:displayName="PGMKT_Raptor_Division_Domain" ma:description="Domain within division doest not necessarily have an legal entity" ma:format="Dropdown" ma:hidden="true" ma:internalName="PGMKT_Division_Domain" ma:readOnly="false">
      <xsd:simpleType>
        <xsd:union memberTypes="dms:Text">
          <xsd:simpleType>
            <xsd:restriction base="dms:Choice">
              <xsd:enumeration value="PG Corporate"/>
              <xsd:enumeration value="PG Marketing"/>
              <xsd:enumeration value="PG HRM"/>
              <xsd:enumeration value="PG IT"/>
              <xsd:enumeration value="PG Logistics"/>
              <xsd:enumeration value="The Green Wave"/>
              <xsd:enumeration value="PG Academy"/>
              <xsd:enumeration value="PWG Academy"/>
              <xsd:enumeration value="PMG Academy"/>
              <xsd:enumeration value="PPG Academy"/>
              <xsd:enumeration value="PPG Technics"/>
            </xsd:restriction>
          </xsd:simpleType>
        </xsd:union>
      </xsd:simpleType>
    </xsd:element>
    <xsd:element name="PGMKT_Language" ma:index="27" nillable="true" ma:displayName="PGMKT_Raptor_Language" ma:format="Dropdown" ma:hidden="true" ma:internalName="PGMKT_Language" ma:readOnly="false">
      <xsd:simpleType>
        <xsd:union memberTypes="dms:Text">
          <xsd:simpleType>
            <xsd:restriction base="dms:Choice">
              <xsd:enumeration value="en-GB"/>
              <xsd:enumeration value="fr-FR"/>
              <xsd:enumeration value="nl-BE"/>
              <xsd:enumeration value="de-DE"/>
              <xsd:enumeration value="es-ES"/>
              <xsd:enumeration value="pt-PT"/>
              <xsd:enumeration value="XI"/>
              <xsd:enumeration value="pl-PL"/>
            </xsd:restriction>
          </xsd:simpleType>
        </xsd:union>
      </xsd:simpleType>
    </xsd:element>
    <xsd:element name="TaxCatchAll" ma:index="30" nillable="true" ma:displayName="Taxonomy Catch All Column" ma:hidden="true" ma:list="{97033ae5-4c81-4efd-8f0b-61a3014860c7}" ma:internalName="TaxCatchAll" ma:readOnly="false" ma:showField="CatchAllData" ma:web="aeccca6c-4ba9-49df-9fa5-54c071e61598">
      <xsd:complexType>
        <xsd:complexContent>
          <xsd:extension base="dms:MultiChoiceLookup">
            <xsd:sequence>
              <xsd:element name="Value" type="dms:Lookup" maxOccurs="unbounded" minOccurs="0" nillable="true"/>
            </xsd:sequence>
          </xsd:extension>
        </xsd:complexContent>
      </xsd:complexType>
    </xsd:element>
    <xsd:element name="PerfionSharepointApplication" ma:index="34" nillable="true" ma:displayName="PG_MKT_Perfion_Application" ma:format="Dropdown" ma:hidden="true" ma:internalName="PerfionSharepointApplication" ma:readOnly="false">
      <xsd:simpleType>
        <xsd:union memberTypes="dms:Text">
          <xsd:simpleType>
            <xsd:restriction base="dms:Choice">
              <xsd:enumeration value="Product Application"/>
            </xsd:restriction>
          </xsd:simpleType>
        </xsd:union>
      </xsd:simpleType>
    </xsd:element>
    <xsd:element name="ItemReferencePerfion" ma:index="35" nillable="true" ma:displayName="PG_MKT_Perfion_ItemReference" ma:format="Dropdown" ma:hidden="true" ma:internalName="ItemReferencePerfion" ma:readOnly="false">
      <xsd:simpleType>
        <xsd:restriction base="dms:Text">
          <xsd:maxLength value="255"/>
        </xsd:restriction>
      </xsd:simpleType>
    </xsd:element>
    <xsd:element name="SharepointTagProduct" ma:index="36" nillable="true" ma:displayName="PG_MKT_Perfion_Product_Category" ma:format="Dropdown" ma:hidden="true" ma:internalName="SharepointTagProduct" ma:readOnly="false">
      <xsd:simpleType>
        <xsd:union memberTypes="dms:Text">
          <xsd:simpleType>
            <xsd:restriction base="dms:Choice">
              <xsd:enumeration value="Aquadeck"/>
              <xsd:enumeration value="Daisy"/>
              <xsd:enumeration value="PVC"/>
              <xsd:enumeration value="Zwembadafdekkingen"/>
              <xsd:enumeration value="Zwembadreinigers"/>
              <xsd:enumeration value="Onderhoudsproducten"/>
              <xsd:enumeration value="Accessoires"/>
              <xsd:enumeration value="Polystyrene bouwblokken"/>
              <xsd:enumeration value="Liners"/>
              <xsd:enumeration value="Tegenstroomsystemen"/>
              <xsd:enumeration value="Verlichting"/>
              <xsd:enumeration value="Verwarming"/>
              <xsd:enumeration value="Chemicaliën"/>
              <xsd:enumeration value="Dosering en Waterbehandeling"/>
              <xsd:enumeration value="Pool Automation"/>
              <xsd:enumeration value="Inbouwstukken"/>
              <xsd:enumeration value="Pompen"/>
              <xsd:enumeration value="Filter media"/>
              <xsd:enumeration value="Filters"/>
            </xsd:restriction>
          </xsd:simpleType>
        </xsd:union>
      </xsd:simpleType>
    </xsd:element>
    <xsd:element name="SharepointTagType" ma:index="37" nillable="true" ma:displayName="PG_MKT_Perfion_ProductType" ma:format="Dropdown" ma:hidden="true" ma:internalName="SharepointTagType" ma:readOnly="false">
      <xsd:simpleType>
        <xsd:union memberTypes="dms:Text">
          <xsd:simpleType>
            <xsd:restriction base="dms:Choice">
              <xsd:enumeration value="Product Type"/>
            </xsd:restriction>
          </xsd:simpleType>
        </xsd:union>
      </xsd:simpleType>
    </xsd:element>
    <xsd:element name="PerfionSharepointTagRange" ma:index="38" nillable="true" ma:displayName="PG_MKT_Perfion_Range" ma:format="Dropdown" ma:hidden="true" ma:internalName="PerfionSharepointTagRange" ma:readOnly="false">
      <xsd:simpleType>
        <xsd:union memberTypes="dms:Text">
          <xsd:simpleType>
            <xsd:restriction base="dms:Choice">
              <xsd:enumeration value="Range"/>
            </xsd:restriction>
          </xsd:simpleType>
        </xsd:union>
      </xsd:simpleType>
    </xsd:element>
    <xsd:element name="PGMKT_Company" ma:index="39" nillable="true" ma:displayName="PGMKT_Raptor_Company" ma:description="will be legal entity out of raptor" ma:format="Dropdown" ma:hidden="true" ma:internalName="PGMKT_Company" ma:readOnly="false">
      <xsd:complexType>
        <xsd:complexContent>
          <xsd:extension base="dms:MultiChoiceFillIn">
            <xsd:sequence>
              <xsd:element name="Value" maxOccurs="unbounded" minOccurs="0" nillable="true">
                <xsd:simpleType>
                  <xsd:union memberTypes="dms:Text">
                    <xsd:simpleType>
                      <xsd:restriction base="dms:Choice">
                        <xsd:enumeration value="All For Pools"/>
                        <xsd:enumeration value="Aquadeck"/>
                        <xsd:enumeration value="Golden Coast"/>
                        <xsd:enumeration value="Pomaz"/>
                        <xsd:enumeration value="PPG Angola"/>
                        <xsd:enumeration value="PPG Belgium_1029"/>
                        <xsd:enumeration value="PPG Germany"/>
                        <xsd:enumeration value="PPG Portugal"/>
                        <xsd:enumeration value="PPG Spain"/>
                        <xsd:enumeration value="Niveko"/>
                        <xsd:enumeration value="Welldana"/>
                      </xsd:restriction>
                    </xsd:simpleType>
                  </xsd:un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9e304ce-bc77-4c63-9667-155022621b35" elementFormDefault="qualified">
    <xsd:import namespace="http://schemas.microsoft.com/office/2006/documentManagement/types"/>
    <xsd:import namespace="http://schemas.microsoft.com/office/infopath/2007/PartnerControls"/>
    <xsd:element name="DocumentClass" ma:index="3" nillable="true" ma:displayName="Documenttype (Perfion)" ma:format="RadioButtons" ma:internalName="DocumentClass">
      <xsd:simpleType>
        <xsd:restriction base="dms:Choice">
          <xsd:enumeration value="Product"/>
          <xsd:enumeration value="Corporate"/>
        </xsd:restriction>
      </xsd:simpleType>
    </xsd:element>
    <xsd:element name="ProductCategories" ma:index="4" nillable="true" ma:displayName="Categories Product (Perfion)" ma:format="RadioButtons" ma:internalName="ProductCategories">
      <xsd:simpleType>
        <xsd:restriction base="dms:Choice">
          <xsd:enumeration value="1. Regulatory &amp; Standards | EU Legislation (CELEX, directives, regulations)"/>
          <xsd:enumeration value="1. Regulatory &amp; Standards | Standards (EN / NBN EN / ISO / IEC / DIN EN)"/>
          <xsd:enumeration value="2. Compliance Evidence | Declaration of Conformity"/>
          <xsd:enumeration value="2. Compliance Evidence | Certification"/>
          <xsd:enumeration value="2. Compliance Evidence | Test Reports"/>
          <xsd:enumeration value="2. Compliance Evidence | Audit Reports"/>
          <xsd:enumeration value="3. Manuals &amp; Instructions | User Manuals"/>
          <xsd:enumeration value="3. Manuals &amp; Instructions | Installation Instructions"/>
          <xsd:enumeration value="3. Manuals &amp; Instructions | Quick Guide"/>
          <xsd:enumeration value="3. Manuals &amp; Instructions | Service Instructions"/>
          <xsd:enumeration value="4. Technical Reference | Technical Data Sheet"/>
          <xsd:enumeration value="4. Technical Reference | Technical Information"/>
          <xsd:enumeration value="4. Technical Reference | Engineering Documents"/>
          <xsd:enumeration value="4. Technical Reference | Technical Drawings"/>
          <xsd:enumeration value="5. Safety | SDS/MSDS"/>
          <xsd:enumeration value="5. Safety | Risk Assessments"/>
          <xsd:enumeration value="6. Legal"/>
          <xsd:enumeration value="7. Marketing &amp; Sales | Leaflet"/>
          <xsd:enumeration value="7. Marketing &amp; Sales | Brochure"/>
          <xsd:enumeration value="7. Marketing &amp; Sales | Booklet"/>
          <xsd:enumeration value="7. Marketing &amp; Sales | Sales Presentation"/>
          <xsd:enumeration value="7. Marketing &amp; Sales | Sales Demo"/>
          <xsd:enumeration value="7. Marketing &amp; Sales | Branding Assets"/>
          <xsd:enumeration value="7. Marketing &amp; Sales | Catalogues &amp; Pricelists"/>
          <xsd:enumeration value="7. Marketing &amp; Sales | Promotional Videos"/>
          <xsd:enumeration value="8. Images"/>
        </xsd:restriction>
      </xsd:simpleType>
    </xsd:element>
    <xsd:element name="Perfion_CorporateCategories" ma:index="5" nillable="true" ma:displayName="Categories Corporate (Perfion)" ma:format="RadioButtons" ma:internalName="Perfion_CorporateCategories">
      <xsd:simpleType>
        <xsd:restriction base="dms:Choice">
          <xsd:enumeration value="Brochure"/>
          <xsd:enumeration value="Leaflet"/>
          <xsd:enumeration value="Catalogue"/>
          <xsd:enumeration value="Presentation"/>
          <xsd:enumeration value="Image"/>
        </xsd:restriction>
      </xsd:simpleType>
    </xsd:element>
    <xsd:element name="Language" ma:index="6" nillable="true" ma:displayName="Language (Perfion)" ma:format="Dropdown" ma:internalName="Language">
      <xsd:complexType>
        <xsd:complexContent>
          <xsd:extension base="dms:MultiChoice">
            <xsd:sequence>
              <xsd:element name="Value" maxOccurs="unbounded" minOccurs="0" nillable="true">
                <xsd:simpleType>
                  <xsd:restriction base="dms:Choice">
                    <xsd:enumeration value="English (EN)"/>
                    <xsd:enumeration value="Dutch (NL)"/>
                    <xsd:enumeration value="French (FR)"/>
                    <xsd:enumeration value="German (DE)"/>
                    <xsd:enumeration value="Spanish (ES)"/>
                    <xsd:enumeration value="Portuguese (PT)"/>
                    <xsd:enumeration value="Italian (IT)"/>
                    <xsd:enumeration value="Polish (PL)"/>
                    <xsd:enumeration value="#Language independent"/>
                    <xsd:enumeration value="Arabic (AR)"/>
                    <xsd:enumeration value="Bulgarian (BG)"/>
                    <xsd:enumeration value="Chinese (Simplified)"/>
                    <xsd:enumeration value="Chinese (Traditional)"/>
                    <xsd:enumeration value="Croatian (HR)"/>
                    <xsd:enumeration value="Czech (CS)"/>
                    <xsd:enumeration value="Danish (DA)"/>
                    <xsd:enumeration value="Estonian (ET)"/>
                    <xsd:enumeration value="Finnish (FI)"/>
                    <xsd:enumeration value="Greek (EL)"/>
                    <xsd:enumeration value="Hungarian (HU)"/>
                    <xsd:enumeration value="Irish (GA)"/>
                    <xsd:enumeration value="Latvian (LV)"/>
                    <xsd:enumeration value="Lithuanian (LT)"/>
                    <xsd:enumeration value="Maltese (MT)"/>
                    <xsd:enumeration value="Norwegian (NO)"/>
                    <xsd:enumeration value="Romanian (RO)"/>
                    <xsd:enumeration value="Russian (RU)"/>
                    <xsd:enumeration value="Slovak (SK)"/>
                    <xsd:enumeration value="Slovenian (SL)"/>
                    <xsd:enumeration value="Swedish (SV)"/>
                    <xsd:enumeration value="Turkish (TR)"/>
                    <xsd:enumeration value="Ukrainian (UK)"/>
                  </xsd:restriction>
                </xsd:simpleType>
              </xsd:element>
            </xsd:sequence>
          </xsd:extension>
        </xsd:complexContent>
      </xsd:complexType>
    </xsd:element>
    <xsd:element name="ShareExternally" ma:index="7" nillable="true" ma:displayName="Share (Perfion)" ma:format="RadioButtons" ma:internalName="ShareExternally">
      <xsd:simpleType>
        <xsd:restriction base="dms:Choice">
          <xsd:enumeration value="External"/>
          <xsd:enumeration value="Internal"/>
          <xsd:enumeration value="Archive"/>
        </xsd:restriction>
      </xsd:simpleType>
    </xsd:element>
    <xsd:element name="LinkToProducts" ma:index="8" nillable="true" ma:displayName="Link To Products (Perfion)" ma:description="Add AX3 (or D365) Code(s) and use ; as seperator" ma:format="Dropdown" ma:internalName="LinkToProducts">
      <xsd:simpleType>
        <xsd:restriction base="dms:Note">
          <xsd:maxLength value="255"/>
        </xsd:restriction>
      </xsd:simpleType>
    </xsd:element>
    <xsd:element name="SendToPerfion" ma:index="9" nillable="true" ma:displayName="Show On Document Portal (Perfion)" ma:default="No" ma:format="RadioButtons" ma:internalName="SendToPerfion">
      <xsd:simpleType>
        <xsd:restriction base="dms:Choice">
          <xsd:enumeration value="No"/>
          <xsd:enumeration value="Yes"/>
        </xsd:restriction>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hidden="true" ma:internalName="MediaServiceOCR" ma:readOnly="true">
      <xsd:simpleType>
        <xsd:restriction base="dms:Note"/>
      </xsd:simpleType>
    </xsd:element>
    <xsd:element name="MediaServiceLocation" ma:index="18" nillable="true" ma:displayName="Location" ma:hidden="true" ma:internalName="MediaServiceLocation"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hidden="true" ma:internalName="MediaServiceKeyPoints" ma:readOnly="true">
      <xsd:simpleType>
        <xsd:restriction base="dms:Note"/>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fe90c86c-5afe-441b-9eaa-351e60ff183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1" nillable="true" ma:displayName="MediaServiceObjectDetectorVersions"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PG_MKT_Raptor_DocumentType" ma:index="33" nillable="true" ma:displayName="PG_MKT_Raptor_DocumentType" ma:format="Dropdown" ma:hidden="true" ma:internalName="PG_MKT_Raptor_DocumentType" ma:readOnly="false">
      <xsd:simpleType>
        <xsd:union memberTypes="dms:Text">
          <xsd:simpleType>
            <xsd:restriction base="dms:Choice">
              <xsd:enumeration value="Manual"/>
              <xsd:enumeration value="Pricelist"/>
              <xsd:enumeration value="Brochure"/>
              <xsd:enumeration value="Booklet"/>
              <xsd:enumeration value="Calculation sheet"/>
              <xsd:enumeration value="Catalogue With Prices"/>
              <xsd:enumeration value="Catalogue Without Prices"/>
              <xsd:enumeration value="Certificate"/>
              <xsd:enumeration value="Commercial Brochure"/>
              <xsd:enumeration value="Commercial Leaflet"/>
              <xsd:enumeration value="Cross Reference List"/>
              <xsd:enumeration value="Drawing"/>
              <xsd:enumeration value="FAQ"/>
              <xsd:enumeration value="Installation Guide"/>
              <xsd:enumeration value="Label"/>
              <xsd:enumeration value="Manual"/>
              <xsd:enumeration value="Newsletter"/>
              <xsd:enumeration value="Presentation Academy"/>
              <xsd:enumeration value="Presentation Product"/>
              <xsd:enumeration value="Product Comparison Sheet"/>
              <xsd:enumeration value="Product Instructions"/>
              <xsd:enumeration value="Product Sheet"/>
              <xsd:enumeration value="Product Update"/>
              <xsd:enumeration value="Material Safety Data Sheet"/>
              <xsd:enumeration value="Related Item List"/>
              <xsd:enumeration value="Spare Part List"/>
              <xsd:enumeration value="Start-up"/>
              <xsd:enumeration value="Technical Sheet"/>
              <xsd:enumeration value="Tool"/>
              <xsd:enumeration value="Troubleshooter"/>
              <xsd:enumeration value="Vendor Certificate"/>
              <xsd:enumeration value="Logo"/>
            </xsd:restriction>
          </xsd:simpleType>
        </xsd:union>
      </xsd:simpleType>
    </xsd:element>
    <xsd:element name="MediaServiceBillingMetadata" ma:index="40" nillable="true" ma:displayName="MediaServiceBillingMetadata" ma:hidden="true" ma:internalName="MediaServiceBillingMetadata" ma:readOnly="true">
      <xsd:simpleType>
        <xsd:restriction base="dms:Note"/>
      </xsd:simpleType>
    </xsd:element>
    <xsd:element name="MediaServiceMetadata" ma:index="46" nillable="true" ma:displayName="MediaServiceMetadata" ma:hidden="true" ma:internalName="MediaServiceMetadata" ma:readOnly="true">
      <xsd:simpleType>
        <xsd:restriction base="dms:Note"/>
      </xsd:simpleType>
    </xsd:element>
    <xsd:element name="MediaServiceFastMetadata" ma:index="47" nillable="true" ma:displayName="MediaServiceFastMetadata" ma:hidden="true" ma:internalName="MediaServiceFastMetadata" ma:readOnly="true">
      <xsd:simpleType>
        <xsd:restriction base="dms:Note"/>
      </xsd:simpleType>
    </xsd:element>
    <xsd:element name="Perfion_Processed" ma:index="48" nillable="true" ma:displayName="Perfion_Processed" ma:default="No" ma:format="RadioButtons" ma:internalName="Perfion_Processed">
      <xsd:simpleType>
        <xsd:restriction base="dms:Choice">
          <xsd:enumeration value="No"/>
          <xsd:enumeration value="Yes"/>
          <xsd:enumeration value="Versioning"/>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18377AA-8BF0-4325-9BD7-829D8FFC67CC}">
  <ds:schemaRefs>
    <ds:schemaRef ds:uri="http://schemas.microsoft.com/sharepoint/events"/>
  </ds:schemaRefs>
</ds:datastoreItem>
</file>

<file path=customXml/itemProps2.xml><?xml version="1.0" encoding="utf-8"?>
<ds:datastoreItem xmlns:ds="http://schemas.openxmlformats.org/officeDocument/2006/customXml" ds:itemID="{703EB2DA-26CA-487C-BEEF-19F4DF589C97}">
  <ds:schemaRefs>
    <ds:schemaRef ds:uri="http://schemas.microsoft.com/sharepoint/v3/contenttype/forms"/>
  </ds:schemaRefs>
</ds:datastoreItem>
</file>

<file path=customXml/itemProps3.xml><?xml version="1.0" encoding="utf-8"?>
<ds:datastoreItem xmlns:ds="http://schemas.openxmlformats.org/officeDocument/2006/customXml" ds:itemID="{5062B8EC-CEC6-4D3B-93AB-557F5DC93BB8}">
  <ds:schemaRefs>
    <ds:schemaRef ds:uri="39e304ce-bc77-4c63-9667-155022621b35"/>
    <ds:schemaRef ds:uri="http://purl.org/dc/elements/1.1/"/>
    <ds:schemaRef ds:uri="aeccca6c-4ba9-49df-9fa5-54c071e61598"/>
    <ds:schemaRef ds:uri="http://schemas.microsoft.com/office/2006/documentManagement/types"/>
    <ds:schemaRef ds:uri="http://purl.org/dc/dcmitype/"/>
    <ds:schemaRef ds:uri="http://schemas.microsoft.com/office/infopath/2007/PartnerControls"/>
    <ds:schemaRef ds:uri="http://schemas.microsoft.com/office/2006/metadata/properties"/>
    <ds:schemaRef ds:uri="http://schemas.openxmlformats.org/package/2006/metadata/core-properties"/>
    <ds:schemaRef ds:uri="http://www.w3.org/XML/1998/namespace"/>
    <ds:schemaRef ds:uri="http://purl.org/dc/terms/"/>
  </ds:schemaRefs>
</ds:datastoreItem>
</file>

<file path=customXml/itemProps4.xml><?xml version="1.0" encoding="utf-8"?>
<ds:datastoreItem xmlns:ds="http://schemas.openxmlformats.org/officeDocument/2006/customXml" ds:itemID="{99328266-BC60-43D5-A0D4-9DD822BBE0A2}"/>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OLD_Certificates</vt:lpstr>
      <vt:lpstr>DATA</vt:lpstr>
      <vt:lpstr>Certificates</vt:lpstr>
      <vt:lpstr>Not used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Pawel Oslislok</cp:lastModifiedBy>
  <cp:revision/>
  <dcterms:created xsi:type="dcterms:W3CDTF">2024-03-25T12:33:42Z</dcterms:created>
  <dcterms:modified xsi:type="dcterms:W3CDTF">2026-10-13T12:26:50Z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0x01010098DEC03792BE8541AF11C722E2909B32</vt:lpwstr>
  </property>
  <property fmtid="{D5CDD505-2E9C-101B-9397-08002B2CF9AE}" pid="3" name="_dlc_DocIdItemGuid">
    <vt:lpwstr>4710f4ed-5deb-4ba6-a82c-c21e3c0db676</vt:lpwstr>
  </property>
  <property fmtid="{D5CDD505-2E9C-101B-9397-08002B2CF9AE}" pid="4" name="MediaServiceImageTags">
    <vt:lpwstr/>
  </property>
</Properties>
</file>